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VLDATA\Futó kutyák\Cikk\eLife\Revízió\Feltöltés\Data\"/>
    </mc:Choice>
  </mc:AlternateContent>
  <bookViews>
    <workbookView xWindow="0" yWindow="0" windowWidth="24000" windowHeight="9735"/>
  </bookViews>
  <sheets>
    <sheet name="Echo data" sheetId="3" r:id="rId1"/>
    <sheet name="Autopsy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4" l="1"/>
  <c r="E37" i="4"/>
  <c r="D37" i="4"/>
  <c r="C37" i="4"/>
  <c r="G35" i="4"/>
  <c r="G36" i="4" s="1"/>
  <c r="E35" i="4"/>
  <c r="E36" i="4" s="1"/>
  <c r="D35" i="4"/>
  <c r="D36" i="4" s="1"/>
  <c r="C35" i="4"/>
  <c r="C36" i="4" s="1"/>
  <c r="G34" i="4"/>
  <c r="E34" i="4"/>
  <c r="D34" i="4"/>
  <c r="C34" i="4"/>
  <c r="G20" i="4"/>
  <c r="E20" i="4"/>
  <c r="D20" i="4"/>
  <c r="C20" i="4"/>
  <c r="G18" i="4"/>
  <c r="G19" i="4" s="1"/>
  <c r="E18" i="4"/>
  <c r="E19" i="4" s="1"/>
  <c r="D18" i="4"/>
  <c r="D19" i="4" s="1"/>
  <c r="C18" i="4"/>
  <c r="C19" i="4" s="1"/>
  <c r="G17" i="4"/>
  <c r="E17" i="4"/>
  <c r="D17" i="4"/>
  <c r="C17" i="4"/>
  <c r="S73" i="3"/>
  <c r="S74" i="3"/>
  <c r="S75" i="3" s="1"/>
  <c r="S76" i="3"/>
  <c r="S55" i="3"/>
  <c r="S56" i="3"/>
  <c r="S58" i="3"/>
  <c r="S35" i="3"/>
  <c r="S36" i="3"/>
  <c r="S37" i="3" s="1"/>
  <c r="S38" i="3"/>
  <c r="S17" i="3"/>
  <c r="S18" i="3"/>
  <c r="S20" i="3"/>
  <c r="M73" i="3"/>
  <c r="M74" i="3"/>
  <c r="M75" i="3" s="1"/>
  <c r="M76" i="3"/>
  <c r="M55" i="3"/>
  <c r="M56" i="3"/>
  <c r="M58" i="3"/>
  <c r="M35" i="3"/>
  <c r="M36" i="3"/>
  <c r="M37" i="3" s="1"/>
  <c r="M38" i="3"/>
  <c r="M17" i="3"/>
  <c r="M18" i="3"/>
  <c r="M20" i="3"/>
  <c r="I76" i="3"/>
  <c r="H76" i="3"/>
  <c r="I74" i="3"/>
  <c r="I75" i="3" s="1"/>
  <c r="H74" i="3"/>
  <c r="H75" i="3" s="1"/>
  <c r="I73" i="3"/>
  <c r="H73" i="3"/>
  <c r="I58" i="3"/>
  <c r="H58" i="3"/>
  <c r="H57" i="3"/>
  <c r="I56" i="3"/>
  <c r="H56" i="3"/>
  <c r="I55" i="3"/>
  <c r="H55" i="3"/>
  <c r="I38" i="3"/>
  <c r="H38" i="3"/>
  <c r="I37" i="3"/>
  <c r="H37" i="3"/>
  <c r="I36" i="3"/>
  <c r="H36" i="3"/>
  <c r="I35" i="3"/>
  <c r="H35" i="3"/>
  <c r="I20" i="3"/>
  <c r="H20" i="3"/>
  <c r="I19" i="3"/>
  <c r="H19" i="3"/>
  <c r="I18" i="3"/>
  <c r="H18" i="3"/>
  <c r="I17" i="3"/>
  <c r="H17" i="3"/>
  <c r="D76" i="3"/>
  <c r="D74" i="3"/>
  <c r="D75" i="3" s="1"/>
  <c r="D73" i="3"/>
  <c r="D58" i="3"/>
  <c r="D56" i="3"/>
  <c r="D55" i="3"/>
  <c r="D38" i="3"/>
  <c r="D36" i="3"/>
  <c r="D37" i="3" s="1"/>
  <c r="D35" i="3"/>
  <c r="D20" i="3"/>
  <c r="D18" i="3"/>
  <c r="D17" i="3"/>
  <c r="D57" i="3" l="1"/>
  <c r="I57" i="3"/>
  <c r="M19" i="3"/>
  <c r="S19" i="3"/>
  <c r="D19" i="3"/>
  <c r="M57" i="3"/>
  <c r="S57" i="3"/>
  <c r="R76" i="3" l="1"/>
  <c r="Q76" i="3"/>
  <c r="P76" i="3"/>
  <c r="O76" i="3"/>
  <c r="O75" i="3" s="1"/>
  <c r="N76" i="3"/>
  <c r="L76" i="3"/>
  <c r="K76" i="3"/>
  <c r="J76" i="3"/>
  <c r="G76" i="3"/>
  <c r="F76" i="3"/>
  <c r="E76" i="3"/>
  <c r="C76" i="3"/>
  <c r="N75" i="3"/>
  <c r="F75" i="3"/>
  <c r="R74" i="3"/>
  <c r="R75" i="3" s="1"/>
  <c r="Q74" i="3"/>
  <c r="Q75" i="3" s="1"/>
  <c r="P74" i="3"/>
  <c r="P75" i="3" s="1"/>
  <c r="O74" i="3"/>
  <c r="N74" i="3"/>
  <c r="L74" i="3"/>
  <c r="L75" i="3" s="1"/>
  <c r="K74" i="3"/>
  <c r="K75" i="3" s="1"/>
  <c r="J74" i="3"/>
  <c r="G74" i="3"/>
  <c r="G75" i="3" s="1"/>
  <c r="F74" i="3"/>
  <c r="E74" i="3"/>
  <c r="E75" i="3" s="1"/>
  <c r="C74" i="3"/>
  <c r="R73" i="3"/>
  <c r="Q73" i="3"/>
  <c r="P73" i="3"/>
  <c r="O73" i="3"/>
  <c r="N73" i="3"/>
  <c r="L73" i="3"/>
  <c r="K73" i="3"/>
  <c r="J73" i="3"/>
  <c r="G73" i="3"/>
  <c r="F73" i="3"/>
  <c r="E73" i="3"/>
  <c r="C73" i="3"/>
  <c r="R58" i="3"/>
  <c r="Q58" i="3"/>
  <c r="P58" i="3"/>
  <c r="P57" i="3" s="1"/>
  <c r="O58" i="3"/>
  <c r="N58" i="3"/>
  <c r="L58" i="3"/>
  <c r="K58" i="3"/>
  <c r="J58" i="3"/>
  <c r="G58" i="3"/>
  <c r="F58" i="3"/>
  <c r="E58" i="3"/>
  <c r="C58" i="3"/>
  <c r="O57" i="3"/>
  <c r="K57" i="3"/>
  <c r="R56" i="3"/>
  <c r="R57" i="3" s="1"/>
  <c r="Q56" i="3"/>
  <c r="Q57" i="3" s="1"/>
  <c r="P56" i="3"/>
  <c r="O56" i="3"/>
  <c r="N56" i="3"/>
  <c r="N57" i="3" s="1"/>
  <c r="L56" i="3"/>
  <c r="L57" i="3" s="1"/>
  <c r="K56" i="3"/>
  <c r="J56" i="3"/>
  <c r="J57" i="3" s="1"/>
  <c r="G56" i="3"/>
  <c r="G57" i="3" s="1"/>
  <c r="F56" i="3"/>
  <c r="F57" i="3" s="1"/>
  <c r="E56" i="3"/>
  <c r="C56" i="3"/>
  <c r="C57" i="3" s="1"/>
  <c r="R55" i="3"/>
  <c r="Q55" i="3"/>
  <c r="P55" i="3"/>
  <c r="O55" i="3"/>
  <c r="N55" i="3"/>
  <c r="L55" i="3"/>
  <c r="K55" i="3"/>
  <c r="J55" i="3"/>
  <c r="G55" i="3"/>
  <c r="F55" i="3"/>
  <c r="E55" i="3"/>
  <c r="C55" i="3"/>
  <c r="R38" i="3"/>
  <c r="Q38" i="3"/>
  <c r="P38" i="3"/>
  <c r="O38" i="3"/>
  <c r="N38" i="3"/>
  <c r="L38" i="3"/>
  <c r="K38" i="3"/>
  <c r="J38" i="3"/>
  <c r="G38" i="3"/>
  <c r="F38" i="3"/>
  <c r="E38" i="3"/>
  <c r="C38" i="3"/>
  <c r="R37" i="3"/>
  <c r="Q37" i="3"/>
  <c r="J37" i="3"/>
  <c r="R36" i="3"/>
  <c r="Q36" i="3"/>
  <c r="P36" i="3"/>
  <c r="P37" i="3" s="1"/>
  <c r="O36" i="3"/>
  <c r="N36" i="3"/>
  <c r="N37" i="3" s="1"/>
  <c r="L36" i="3"/>
  <c r="L37" i="3" s="1"/>
  <c r="K36" i="3"/>
  <c r="K37" i="3" s="1"/>
  <c r="J36" i="3"/>
  <c r="G36" i="3"/>
  <c r="F36" i="3"/>
  <c r="E36" i="3"/>
  <c r="E37" i="3" s="1"/>
  <c r="C36" i="3"/>
  <c r="C37" i="3" s="1"/>
  <c r="R35" i="3"/>
  <c r="Q35" i="3"/>
  <c r="P35" i="3"/>
  <c r="O35" i="3"/>
  <c r="N35" i="3"/>
  <c r="L35" i="3"/>
  <c r="K35" i="3"/>
  <c r="J35" i="3"/>
  <c r="G35" i="3"/>
  <c r="F35" i="3"/>
  <c r="E35" i="3"/>
  <c r="C35" i="3"/>
  <c r="E17" i="3"/>
  <c r="F17" i="3"/>
  <c r="G17" i="3"/>
  <c r="J17" i="3"/>
  <c r="K17" i="3"/>
  <c r="L17" i="3"/>
  <c r="N17" i="3"/>
  <c r="O17" i="3"/>
  <c r="P17" i="3"/>
  <c r="Q17" i="3"/>
  <c r="R17" i="3"/>
  <c r="E18" i="3"/>
  <c r="F18" i="3"/>
  <c r="G18" i="3"/>
  <c r="J18" i="3"/>
  <c r="K18" i="3"/>
  <c r="L18" i="3"/>
  <c r="N18" i="3"/>
  <c r="O18" i="3"/>
  <c r="O19" i="3" s="1"/>
  <c r="P18" i="3"/>
  <c r="Q18" i="3"/>
  <c r="R18" i="3"/>
  <c r="F19" i="3"/>
  <c r="E20" i="3"/>
  <c r="E19" i="3" s="1"/>
  <c r="F20" i="3"/>
  <c r="G20" i="3"/>
  <c r="J20" i="3"/>
  <c r="K20" i="3"/>
  <c r="L20" i="3"/>
  <c r="L19" i="3" s="1"/>
  <c r="N20" i="3"/>
  <c r="N19" i="3" s="1"/>
  <c r="O20" i="3"/>
  <c r="P20" i="3"/>
  <c r="Q20" i="3"/>
  <c r="Q19" i="3" s="1"/>
  <c r="R20" i="3"/>
  <c r="R19" i="3" s="1"/>
  <c r="C20" i="3"/>
  <c r="C18" i="3"/>
  <c r="C19" i="3" s="1"/>
  <c r="C17" i="3"/>
  <c r="G19" i="3" l="1"/>
  <c r="G37" i="3"/>
  <c r="F37" i="3"/>
  <c r="J19" i="3"/>
  <c r="P19" i="3"/>
  <c r="K19" i="3"/>
  <c r="O37" i="3"/>
  <c r="E57" i="3"/>
  <c r="C75" i="3"/>
  <c r="J75" i="3"/>
</calcChain>
</file>

<file path=xl/sharedStrings.xml><?xml version="1.0" encoding="utf-8"?>
<sst xmlns="http://schemas.openxmlformats.org/spreadsheetml/2006/main" count="158" uniqueCount="44">
  <si>
    <t>EDD</t>
  </si>
  <si>
    <t>IVS</t>
  </si>
  <si>
    <t>PW</t>
  </si>
  <si>
    <t>EDV</t>
  </si>
  <si>
    <t>LA (ml)</t>
  </si>
  <si>
    <t>LAVI (ml/m2)</t>
  </si>
  <si>
    <t>EDD/BSA</t>
  </si>
  <si>
    <t>IVS/BW</t>
  </si>
  <si>
    <t>PW/BW</t>
  </si>
  <si>
    <t>LVM (g)</t>
  </si>
  <si>
    <t>LVMI</t>
  </si>
  <si>
    <t>EDV/BSA</t>
  </si>
  <si>
    <t>26.02.2020</t>
  </si>
  <si>
    <t>21.02.2020.</t>
  </si>
  <si>
    <t>mean</t>
  </si>
  <si>
    <t>SD</t>
  </si>
  <si>
    <t>SE</t>
  </si>
  <si>
    <t>n</t>
  </si>
  <si>
    <t>21.02.2020</t>
  </si>
  <si>
    <t>27.09.2019</t>
  </si>
  <si>
    <t>14.01.2020</t>
  </si>
  <si>
    <t>30.03.2020</t>
  </si>
  <si>
    <t>31.03.2020</t>
  </si>
  <si>
    <t>20.07.2020</t>
  </si>
  <si>
    <t>26.06.2020</t>
  </si>
  <si>
    <t>Date</t>
  </si>
  <si>
    <t>Trained 0th week</t>
  </si>
  <si>
    <t>Trained 16th week</t>
  </si>
  <si>
    <t>Sedentary 0th week</t>
  </si>
  <si>
    <t>Sedentary 16th week</t>
  </si>
  <si>
    <t>Echo data</t>
  </si>
  <si>
    <t>ESD</t>
  </si>
  <si>
    <t>ESV</t>
  </si>
  <si>
    <t>EF</t>
  </si>
  <si>
    <t>ESD/BSA</t>
  </si>
  <si>
    <t>ESV/BSA</t>
  </si>
  <si>
    <t>#dog</t>
  </si>
  <si>
    <t>IVS (mm)</t>
  </si>
  <si>
    <t>LVPW (mm)</t>
  </si>
  <si>
    <t>BW (kg)</t>
  </si>
  <si>
    <t>Trained</t>
  </si>
  <si>
    <t>Sedentary</t>
  </si>
  <si>
    <r>
      <t>LVMi (g/m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</si>
  <si>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Autopsy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</si>
</sst>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3" fillId="0" borderId="0" xfId="1"/>
    <xf numFmtId="0" fontId="1" fillId="0" borderId="2" xfId="1" applyFont="1" applyBorder="1" applyAlignment="1">
      <alignment horizontal="center"/>
    </xf>
    <xf numFmtId="0" fontId="1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1" fillId="0" borderId="0" xfId="1" applyFont="1" applyAlignment="1">
      <alignment horizontal="center" vertical="center" textRotation="90"/>
    </xf>
    <xf numFmtId="0" fontId="1" fillId="0" borderId="3" xfId="1" applyFont="1" applyBorder="1" applyAlignment="1">
      <alignment horizontal="center"/>
    </xf>
    <xf numFmtId="164" fontId="3" fillId="0" borderId="4" xfId="1" applyNumberFormat="1" applyBorder="1" applyAlignment="1">
      <alignment horizontal="center" vertical="center"/>
    </xf>
    <xf numFmtId="164" fontId="3" fillId="0" borderId="0" xfId="1" applyNumberFormat="1" applyAlignment="1">
      <alignment horizontal="center" vertical="center"/>
    </xf>
    <xf numFmtId="1" fontId="3" fillId="0" borderId="0" xfId="1" applyNumberForma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 vertical="center" textRotation="90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6"/>
  <sheetViews>
    <sheetView tabSelected="1" workbookViewId="0"/>
  </sheetViews>
  <sheetFormatPr defaultRowHeight="15" x14ac:dyDescent="0.25"/>
  <cols>
    <col min="1" max="1" width="19.42578125" customWidth="1"/>
    <col min="2" max="2" width="14.7109375" customWidth="1"/>
    <col min="3" max="10" width="9.140625" style="9"/>
    <col min="11" max="11" width="13.85546875" style="9" customWidth="1"/>
    <col min="12" max="19" width="9.140625" style="9"/>
  </cols>
  <sheetData>
    <row r="2" spans="1:19" x14ac:dyDescent="0.25">
      <c r="A2" s="7" t="s">
        <v>30</v>
      </c>
    </row>
    <row r="4" spans="1:19" x14ac:dyDescent="0.25">
      <c r="A4" s="1" t="s">
        <v>26</v>
      </c>
      <c r="B4" s="2" t="s">
        <v>25</v>
      </c>
      <c r="C4" s="10" t="s">
        <v>0</v>
      </c>
      <c r="D4" s="2" t="s">
        <v>31</v>
      </c>
      <c r="E4" s="10" t="s">
        <v>1</v>
      </c>
      <c r="F4" s="10" t="s">
        <v>2</v>
      </c>
      <c r="G4" s="10" t="s">
        <v>3</v>
      </c>
      <c r="H4" s="2" t="s">
        <v>32</v>
      </c>
      <c r="I4" s="2" t="s">
        <v>33</v>
      </c>
      <c r="J4" s="10" t="s">
        <v>4</v>
      </c>
      <c r="K4" s="10" t="s">
        <v>5</v>
      </c>
      <c r="L4" s="10" t="s">
        <v>6</v>
      </c>
      <c r="M4" s="10" t="s">
        <v>34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1" t="s">
        <v>35</v>
      </c>
    </row>
    <row r="5" spans="1:19" x14ac:dyDescent="0.25">
      <c r="A5" s="5">
        <v>1</v>
      </c>
      <c r="B5" s="2" t="s">
        <v>19</v>
      </c>
      <c r="C5" s="10">
        <v>34</v>
      </c>
      <c r="D5" s="2">
        <v>20.7</v>
      </c>
      <c r="E5" s="10">
        <v>6</v>
      </c>
      <c r="F5" s="10">
        <v>6</v>
      </c>
      <c r="G5" s="10">
        <v>45.7</v>
      </c>
      <c r="H5" s="2">
        <v>13.93</v>
      </c>
      <c r="I5" s="2">
        <v>69.569999999999993</v>
      </c>
      <c r="J5" s="10">
        <v>14</v>
      </c>
      <c r="K5" s="10">
        <v>22.393716784240109</v>
      </c>
      <c r="L5" s="10">
        <v>54.384740761725979</v>
      </c>
      <c r="M5" s="10">
        <v>33.11070981669787</v>
      </c>
      <c r="N5" s="10">
        <v>0.38961038961038963</v>
      </c>
      <c r="O5" s="10">
        <v>0.38961038961038963</v>
      </c>
      <c r="P5" s="10">
        <v>48.283123199999999</v>
      </c>
      <c r="Q5" s="10">
        <v>77.231327599955208</v>
      </c>
      <c r="R5" s="10">
        <v>73.099489788555218</v>
      </c>
      <c r="S5" s="10">
        <v>22.281748200318908</v>
      </c>
    </row>
    <row r="6" spans="1:19" x14ac:dyDescent="0.25">
      <c r="A6" s="5">
        <v>4</v>
      </c>
      <c r="B6" s="2" t="s">
        <v>19</v>
      </c>
      <c r="C6" s="10">
        <v>26</v>
      </c>
      <c r="D6" s="2">
        <v>19.100000000000001</v>
      </c>
      <c r="E6" s="10">
        <v>6.6</v>
      </c>
      <c r="F6" s="10">
        <v>6.9</v>
      </c>
      <c r="G6" s="10">
        <v>24.5</v>
      </c>
      <c r="H6" s="2">
        <v>11.26</v>
      </c>
      <c r="I6" s="2">
        <v>60</v>
      </c>
      <c r="J6" s="10">
        <v>8.56</v>
      </c>
      <c r="K6" s="10">
        <v>16.444795723414344</v>
      </c>
      <c r="L6" s="10">
        <v>49.94914588887535</v>
      </c>
      <c r="M6" s="10">
        <v>36.69341101836612</v>
      </c>
      <c r="N6" s="10">
        <v>0.5641025641025641</v>
      </c>
      <c r="O6" s="10">
        <v>0.58974358974358976</v>
      </c>
      <c r="P6" s="10">
        <v>36.653323200000003</v>
      </c>
      <c r="Q6" s="10">
        <v>70.415468762649979</v>
      </c>
      <c r="R6" s="10">
        <v>47.067464395286386</v>
      </c>
      <c r="S6" s="10">
        <v>21.631822411874477</v>
      </c>
    </row>
    <row r="7" spans="1:19" x14ac:dyDescent="0.25">
      <c r="A7" s="5">
        <v>7</v>
      </c>
      <c r="B7" s="2" t="s">
        <v>19</v>
      </c>
      <c r="C7" s="10">
        <v>31.9</v>
      </c>
      <c r="D7" s="2">
        <v>22.1</v>
      </c>
      <c r="E7" s="10">
        <v>7</v>
      </c>
      <c r="F7" s="10">
        <v>7</v>
      </c>
      <c r="G7" s="10">
        <v>40.700000000000003</v>
      </c>
      <c r="H7" s="2">
        <v>16.48</v>
      </c>
      <c r="I7" s="2">
        <v>59.54</v>
      </c>
      <c r="J7" s="10">
        <v>8.82</v>
      </c>
      <c r="K7" s="10">
        <v>14.294289706312144</v>
      </c>
      <c r="L7" s="10">
        <v>51.699301772262743</v>
      </c>
      <c r="M7" s="10">
        <v>35.816757654138144</v>
      </c>
      <c r="N7" s="10">
        <v>0.46357615894039739</v>
      </c>
      <c r="O7" s="10">
        <v>0.46357615894039739</v>
      </c>
      <c r="P7" s="10">
        <v>53.448861440000009</v>
      </c>
      <c r="Q7" s="10">
        <v>86.622846926972358</v>
      </c>
      <c r="R7" s="10">
        <v>65.961178123231775</v>
      </c>
      <c r="S7" s="10">
        <v>26.708604802723826</v>
      </c>
    </row>
    <row r="8" spans="1:19" x14ac:dyDescent="0.25">
      <c r="A8" s="5">
        <v>8</v>
      </c>
      <c r="B8" s="2" t="s">
        <v>19</v>
      </c>
      <c r="C8" s="10">
        <v>29.6</v>
      </c>
      <c r="D8" s="2">
        <v>15.5</v>
      </c>
      <c r="E8" s="10">
        <v>7.5</v>
      </c>
      <c r="F8" s="10">
        <v>6.9</v>
      </c>
      <c r="G8" s="10">
        <v>33.74</v>
      </c>
      <c r="H8" s="2">
        <v>6.59</v>
      </c>
      <c r="I8" s="2">
        <v>80.459999999999994</v>
      </c>
      <c r="J8" s="10">
        <v>8.56</v>
      </c>
      <c r="K8" s="10">
        <v>15.735445709198181</v>
      </c>
      <c r="L8" s="10">
        <v>54.41228890096567</v>
      </c>
      <c r="M8" s="10">
        <v>28.492921552870538</v>
      </c>
      <c r="N8" s="10">
        <v>0.6</v>
      </c>
      <c r="O8" s="10">
        <v>0.55200000000000005</v>
      </c>
      <c r="P8" s="10">
        <v>49.296219647999997</v>
      </c>
      <c r="Q8" s="10">
        <v>90.618923824744456</v>
      </c>
      <c r="R8" s="10">
        <v>62.02265633508722</v>
      </c>
      <c r="S8" s="10">
        <v>12.114087292478505</v>
      </c>
    </row>
    <row r="9" spans="1:19" x14ac:dyDescent="0.25">
      <c r="A9" s="5">
        <v>9</v>
      </c>
      <c r="B9" s="2" t="s">
        <v>19</v>
      </c>
      <c r="C9" s="10">
        <v>28.5</v>
      </c>
      <c r="D9" s="2">
        <v>18.7</v>
      </c>
      <c r="E9" s="10">
        <v>6.1</v>
      </c>
      <c r="F9" s="10">
        <v>6.6</v>
      </c>
      <c r="G9" s="10">
        <v>30.95</v>
      </c>
      <c r="H9" s="2">
        <v>10.77</v>
      </c>
      <c r="I9" s="2">
        <v>65.209999999999994</v>
      </c>
      <c r="J9" s="10">
        <v>8.4499999999999993</v>
      </c>
      <c r="K9" s="10">
        <v>15.616638063512974</v>
      </c>
      <c r="L9" s="10">
        <v>52.671501160960929</v>
      </c>
      <c r="M9" s="10">
        <v>34.559897252981379</v>
      </c>
      <c r="N9" s="10">
        <v>0.49193548387096769</v>
      </c>
      <c r="O9" s="10">
        <v>0.532258064516129</v>
      </c>
      <c r="P9" s="10">
        <v>38.92595449600001</v>
      </c>
      <c r="Q9" s="10">
        <v>71.939945874651812</v>
      </c>
      <c r="R9" s="10">
        <v>57.199402137955808</v>
      </c>
      <c r="S9" s="10">
        <v>19.904283070299972</v>
      </c>
    </row>
    <row r="10" spans="1:19" x14ac:dyDescent="0.25">
      <c r="A10" s="5">
        <v>10</v>
      </c>
      <c r="B10" s="2" t="s">
        <v>19</v>
      </c>
      <c r="C10" s="10">
        <v>35</v>
      </c>
      <c r="D10" s="2">
        <v>20</v>
      </c>
      <c r="E10" s="10">
        <v>7</v>
      </c>
      <c r="F10" s="10">
        <v>7</v>
      </c>
      <c r="G10" s="10">
        <v>48</v>
      </c>
      <c r="H10" s="2">
        <v>13</v>
      </c>
      <c r="I10" s="2">
        <v>73</v>
      </c>
      <c r="J10" s="10">
        <v>11.2</v>
      </c>
      <c r="K10" s="10">
        <v>16.266095359682559</v>
      </c>
      <c r="L10" s="10">
        <v>50.831547999008002</v>
      </c>
      <c r="M10" s="10">
        <v>29.046598856576001</v>
      </c>
      <c r="N10" s="10">
        <v>0.3932584269662921</v>
      </c>
      <c r="O10" s="10">
        <v>0.3932584269662921</v>
      </c>
      <c r="P10" s="10">
        <v>62.212467200000006</v>
      </c>
      <c r="Q10" s="10">
        <v>90.353028931814606</v>
      </c>
      <c r="R10" s="10">
        <v>69.711837255782399</v>
      </c>
      <c r="S10" s="12">
        <v>18.8802892567744</v>
      </c>
    </row>
    <row r="11" spans="1:19" x14ac:dyDescent="0.25">
      <c r="A11" s="5">
        <v>13</v>
      </c>
      <c r="B11" s="2" t="s">
        <v>21</v>
      </c>
      <c r="C11" s="10">
        <v>25</v>
      </c>
      <c r="D11" s="2">
        <v>16</v>
      </c>
      <c r="E11" s="10">
        <v>5.8</v>
      </c>
      <c r="F11" s="10">
        <v>6.6</v>
      </c>
      <c r="G11" s="10">
        <v>23.1</v>
      </c>
      <c r="H11" s="2">
        <v>7.33</v>
      </c>
      <c r="I11" s="13">
        <v>68.3</v>
      </c>
      <c r="J11" s="10">
        <v>8.1</v>
      </c>
      <c r="K11" s="10">
        <v>17.754815202927293</v>
      </c>
      <c r="L11" s="10">
        <v>54.798812354713874</v>
      </c>
      <c r="M11" s="10">
        <v>35.071239907016881</v>
      </c>
      <c r="N11" s="10">
        <v>0.60416666666666663</v>
      </c>
      <c r="O11" s="10">
        <v>0.6875</v>
      </c>
      <c r="P11" s="10">
        <v>30.525434368000003</v>
      </c>
      <c r="Q11" s="10">
        <v>66.910301999126645</v>
      </c>
      <c r="R11" s="10">
        <v>50.634102615755623</v>
      </c>
      <c r="S11" s="10">
        <v>16.067011782402108</v>
      </c>
    </row>
    <row r="12" spans="1:19" x14ac:dyDescent="0.25">
      <c r="A12" s="5">
        <v>14</v>
      </c>
      <c r="B12" s="2" t="s">
        <v>21</v>
      </c>
      <c r="C12" s="10">
        <v>24.4</v>
      </c>
      <c r="D12" s="2">
        <v>15.3</v>
      </c>
      <c r="E12" s="10">
        <v>6</v>
      </c>
      <c r="F12" s="10">
        <v>7.8</v>
      </c>
      <c r="G12" s="10">
        <v>20.9</v>
      </c>
      <c r="H12" s="2">
        <v>6.3</v>
      </c>
      <c r="I12" s="13">
        <v>69.5</v>
      </c>
      <c r="J12" s="10">
        <v>6.72</v>
      </c>
      <c r="K12" s="10">
        <v>13.875704205585402</v>
      </c>
      <c r="L12" s="10">
        <v>50.38202122266128</v>
      </c>
      <c r="M12" s="10">
        <v>31.592005110931051</v>
      </c>
      <c r="N12" s="10">
        <v>0.5714285714285714</v>
      </c>
      <c r="O12" s="10">
        <v>0.74285714285714288</v>
      </c>
      <c r="P12" s="10">
        <v>34.292364287999995</v>
      </c>
      <c r="Q12" s="10">
        <v>70.808140382510146</v>
      </c>
      <c r="R12" s="10">
        <v>43.15509194891888</v>
      </c>
      <c r="S12" s="10">
        <v>13.008472692736314</v>
      </c>
    </row>
    <row r="13" spans="1:19" x14ac:dyDescent="0.25">
      <c r="A13" s="5">
        <v>18</v>
      </c>
      <c r="B13" s="2" t="s">
        <v>21</v>
      </c>
      <c r="C13" s="10">
        <v>28.2</v>
      </c>
      <c r="D13" s="2">
        <v>14.1</v>
      </c>
      <c r="E13" s="10">
        <v>7.5</v>
      </c>
      <c r="F13" s="10">
        <v>6.9</v>
      </c>
      <c r="G13" s="10">
        <v>30.18</v>
      </c>
      <c r="H13" s="2">
        <v>5.17</v>
      </c>
      <c r="I13" s="2">
        <v>82.8</v>
      </c>
      <c r="J13" s="10">
        <v>9.66</v>
      </c>
      <c r="K13" s="10">
        <v>18.047450757607535</v>
      </c>
      <c r="L13" s="10">
        <v>52.685104696121371</v>
      </c>
      <c r="M13" s="10">
        <v>26.342552348060686</v>
      </c>
      <c r="N13" s="10">
        <v>0.61475409836065575</v>
      </c>
      <c r="O13" s="10">
        <v>0.56557377049180335</v>
      </c>
      <c r="P13" s="10">
        <v>45.663161856000023</v>
      </c>
      <c r="Q13" s="10">
        <v>85.310938409194932</v>
      </c>
      <c r="R13" s="10">
        <v>56.384271621593726</v>
      </c>
      <c r="S13" s="10">
        <v>9.6589358609555855</v>
      </c>
    </row>
    <row r="14" spans="1:19" x14ac:dyDescent="0.25">
      <c r="A14" s="5">
        <v>19</v>
      </c>
      <c r="B14" s="2" t="s">
        <v>21</v>
      </c>
      <c r="C14" s="10">
        <v>30.3</v>
      </c>
      <c r="D14" s="2">
        <v>15</v>
      </c>
      <c r="E14" s="10">
        <v>7.3</v>
      </c>
      <c r="F14" s="10">
        <v>6.5</v>
      </c>
      <c r="G14" s="10">
        <v>35.9</v>
      </c>
      <c r="H14" s="2">
        <v>6.1</v>
      </c>
      <c r="I14" s="13">
        <v>83</v>
      </c>
      <c r="J14" s="10">
        <v>7.46</v>
      </c>
      <c r="K14" s="10">
        <v>14.933295657648159</v>
      </c>
      <c r="L14" s="10">
        <v>60.654002470072285</v>
      </c>
      <c r="M14" s="10">
        <v>30.026733896075388</v>
      </c>
      <c r="N14" s="10">
        <v>0.66363636363636358</v>
      </c>
      <c r="O14" s="10">
        <v>0.59090909090909094</v>
      </c>
      <c r="P14" s="10">
        <v>48.213230208000013</v>
      </c>
      <c r="Q14" s="10">
        <v>96.512388915055993</v>
      </c>
      <c r="R14" s="10">
        <v>71.863983124607088</v>
      </c>
      <c r="S14" s="10">
        <v>12.21087178440399</v>
      </c>
    </row>
    <row r="15" spans="1:19" x14ac:dyDescent="0.25">
      <c r="A15" s="5">
        <v>23</v>
      </c>
      <c r="B15" s="2" t="s">
        <v>21</v>
      </c>
      <c r="C15" s="10">
        <v>27</v>
      </c>
      <c r="D15" s="2">
        <v>17.399999999999999</v>
      </c>
      <c r="E15" s="10">
        <v>7.3</v>
      </c>
      <c r="F15" s="10">
        <v>7.3</v>
      </c>
      <c r="G15" s="10">
        <v>26.9</v>
      </c>
      <c r="H15" s="2">
        <v>8.8000000000000007</v>
      </c>
      <c r="I15" s="13">
        <v>67.06</v>
      </c>
      <c r="J15" s="10">
        <v>7.95</v>
      </c>
      <c r="K15" s="10">
        <v>15.914168964919956</v>
      </c>
      <c r="L15" s="10">
        <v>54.048121012935702</v>
      </c>
      <c r="M15" s="10">
        <v>34.831011319447448</v>
      </c>
      <c r="N15" s="10">
        <v>0.66363636363636358</v>
      </c>
      <c r="O15" s="10">
        <v>0.66363636363636358</v>
      </c>
      <c r="P15" s="10">
        <v>43.52100147199998</v>
      </c>
      <c r="Q15" s="10">
        <v>87.119568672696573</v>
      </c>
      <c r="R15" s="10">
        <v>53.847942786961859</v>
      </c>
      <c r="S15" s="10">
        <v>17.615683885697564</v>
      </c>
    </row>
    <row r="16" spans="1:19" x14ac:dyDescent="0.25">
      <c r="A16" s="8">
        <v>24</v>
      </c>
      <c r="B16" s="3" t="s">
        <v>22</v>
      </c>
      <c r="C16" s="14">
        <v>28.5</v>
      </c>
      <c r="D16" s="3">
        <v>17.100000000000001</v>
      </c>
      <c r="E16" s="14">
        <v>7.3</v>
      </c>
      <c r="F16" s="14">
        <v>7.9</v>
      </c>
      <c r="G16" s="14">
        <v>30.95</v>
      </c>
      <c r="H16" s="3">
        <v>8.5399999999999991</v>
      </c>
      <c r="I16" s="3">
        <v>72.400000000000006</v>
      </c>
      <c r="J16" s="14">
        <v>6.86</v>
      </c>
      <c r="K16" s="14">
        <v>11.020681584806253</v>
      </c>
      <c r="L16" s="14">
        <v>45.785630490813148</v>
      </c>
      <c r="M16" s="14">
        <v>27.471378294487891</v>
      </c>
      <c r="N16" s="14">
        <v>0.47712418300653592</v>
      </c>
      <c r="O16" s="14">
        <v>0.5163398692810458</v>
      </c>
      <c r="P16" s="14">
        <v>50.173700095999983</v>
      </c>
      <c r="Q16" s="14">
        <v>80.604719050958991</v>
      </c>
      <c r="R16" s="14">
        <v>49.721588199672524</v>
      </c>
      <c r="S16" s="14">
        <v>13.719624013738395</v>
      </c>
    </row>
    <row r="17" spans="1:19" x14ac:dyDescent="0.25">
      <c r="B17" s="4" t="s">
        <v>14</v>
      </c>
      <c r="C17" s="15">
        <f t="shared" ref="C17:R17" si="0">AVERAGE(C5:C16)</f>
        <v>29.033333333333335</v>
      </c>
      <c r="D17" s="16">
        <f t="shared" si="0"/>
        <v>17.583333333333336</v>
      </c>
      <c r="E17" s="15">
        <f t="shared" si="0"/>
        <v>6.7833333333333323</v>
      </c>
      <c r="F17" s="15">
        <f t="shared" si="0"/>
        <v>6.9499999999999993</v>
      </c>
      <c r="G17" s="15">
        <f t="shared" si="0"/>
        <v>32.626666666666658</v>
      </c>
      <c r="H17" s="16">
        <f t="shared" si="0"/>
        <v>9.5224999999999991</v>
      </c>
      <c r="I17" s="16">
        <f t="shared" si="0"/>
        <v>70.903333333333322</v>
      </c>
      <c r="J17" s="15">
        <f t="shared" si="0"/>
        <v>8.8616666666666664</v>
      </c>
      <c r="K17" s="15">
        <f t="shared" si="0"/>
        <v>16.02475814332124</v>
      </c>
      <c r="L17" s="15">
        <f t="shared" si="0"/>
        <v>52.691851560926359</v>
      </c>
      <c r="M17" s="15">
        <f t="shared" ref="M17" si="1">AVERAGE(M5:M16)</f>
        <v>31.92126808563745</v>
      </c>
      <c r="N17" s="15">
        <f t="shared" si="0"/>
        <v>0.54143577251881403</v>
      </c>
      <c r="O17" s="15">
        <f t="shared" si="0"/>
        <v>0.55727190557935369</v>
      </c>
      <c r="P17" s="15">
        <f t="shared" si="0"/>
        <v>45.100736789333332</v>
      </c>
      <c r="Q17" s="15">
        <f t="shared" si="0"/>
        <v>81.203966612527651</v>
      </c>
      <c r="R17" s="15">
        <f t="shared" si="0"/>
        <v>58.389084027784044</v>
      </c>
      <c r="S17" s="15">
        <f t="shared" ref="S17" si="2">AVERAGE(S5:S16)</f>
        <v>16.983452921200335</v>
      </c>
    </row>
    <row r="18" spans="1:19" x14ac:dyDescent="0.25">
      <c r="B18" s="5" t="s">
        <v>15</v>
      </c>
      <c r="C18" s="17">
        <f t="shared" ref="C18:R18" si="3">STDEV(C5:C16)</f>
        <v>3.3404771932745851</v>
      </c>
      <c r="D18" s="18">
        <f t="shared" si="3"/>
        <v>2.5340708655274495</v>
      </c>
      <c r="E18" s="17">
        <f t="shared" si="3"/>
        <v>0.64784023470063179</v>
      </c>
      <c r="F18" s="17">
        <f t="shared" si="3"/>
        <v>0.53172104785053675</v>
      </c>
      <c r="G18" s="17">
        <f t="shared" si="3"/>
        <v>8.6502888373566762</v>
      </c>
      <c r="H18" s="18">
        <f t="shared" si="3"/>
        <v>3.5730967597513343</v>
      </c>
      <c r="I18" s="18">
        <f t="shared" si="3"/>
        <v>7.9289095127014697</v>
      </c>
      <c r="J18" s="17">
        <f t="shared" si="3"/>
        <v>2.0187792590993485</v>
      </c>
      <c r="K18" s="17">
        <f t="shared" si="3"/>
        <v>2.7301383961284436</v>
      </c>
      <c r="L18" s="17">
        <f t="shared" si="3"/>
        <v>3.5738998351556606</v>
      </c>
      <c r="M18" s="17">
        <f t="shared" ref="M18" si="4">STDEV(M5:M16)</f>
        <v>3.5592746488635014</v>
      </c>
      <c r="N18" s="17">
        <f t="shared" si="3"/>
        <v>9.6141790303358315E-2</v>
      </c>
      <c r="O18" s="17">
        <f t="shared" si="3"/>
        <v>0.10916544622758347</v>
      </c>
      <c r="P18" s="17">
        <f t="shared" si="3"/>
        <v>8.8790545650232264</v>
      </c>
      <c r="Q18" s="17">
        <f t="shared" si="3"/>
        <v>9.6231593682577525</v>
      </c>
      <c r="R18" s="17">
        <f t="shared" si="3"/>
        <v>10.082786982260943</v>
      </c>
      <c r="S18" s="17">
        <f t="shared" ref="S18" si="5">STDEV(S5:S16)</f>
        <v>5.0830960282419237</v>
      </c>
    </row>
    <row r="19" spans="1:19" x14ac:dyDescent="0.25">
      <c r="B19" s="5" t="s">
        <v>16</v>
      </c>
      <c r="C19" s="17">
        <f t="shared" ref="C19:R19" si="6">C18/SQRT(C20)</f>
        <v>0.96431270337944364</v>
      </c>
      <c r="D19" s="18">
        <f t="shared" si="6"/>
        <v>0.73152324817893055</v>
      </c>
      <c r="E19" s="17">
        <f t="shared" si="6"/>
        <v>0.18701536694814005</v>
      </c>
      <c r="F19" s="17">
        <f t="shared" si="6"/>
        <v>0.15349464505514865</v>
      </c>
      <c r="G19" s="17">
        <f t="shared" si="6"/>
        <v>2.4971232944079462</v>
      </c>
      <c r="H19" s="18">
        <f t="shared" si="6"/>
        <v>1.0314641880415063</v>
      </c>
      <c r="I19" s="18">
        <f t="shared" si="6"/>
        <v>2.2888790207691891</v>
      </c>
      <c r="J19" s="17">
        <f t="shared" si="6"/>
        <v>0.58277137433772108</v>
      </c>
      <c r="K19" s="17">
        <f t="shared" si="6"/>
        <v>0.78812306896484507</v>
      </c>
      <c r="L19" s="17">
        <f t="shared" si="6"/>
        <v>1.0316960159419399</v>
      </c>
      <c r="M19" s="17">
        <f t="shared" ref="M19" si="7">M18/SQRT(M20)</f>
        <v>1.0274740883205766</v>
      </c>
      <c r="N19" s="10">
        <f t="shared" si="6"/>
        <v>2.7753744256008239E-2</v>
      </c>
      <c r="O19" s="10">
        <f t="shared" si="6"/>
        <v>3.1513349882850469E-2</v>
      </c>
      <c r="P19" s="17">
        <f t="shared" si="6"/>
        <v>2.563162271632768</v>
      </c>
      <c r="Q19" s="17">
        <f t="shared" si="6"/>
        <v>2.7779668258591412</v>
      </c>
      <c r="R19" s="17">
        <f t="shared" si="6"/>
        <v>2.910649889195005</v>
      </c>
      <c r="S19" s="17">
        <f t="shared" ref="S19" si="8">S18/SQRT(S20)</f>
        <v>1.4673634301110963</v>
      </c>
    </row>
    <row r="20" spans="1:19" x14ac:dyDescent="0.25">
      <c r="B20" s="5" t="s">
        <v>17</v>
      </c>
      <c r="C20" s="13">
        <f t="shared" ref="C20:R20" si="9">COUNT(C5:C16)</f>
        <v>12</v>
      </c>
      <c r="D20" s="2">
        <f t="shared" si="9"/>
        <v>12</v>
      </c>
      <c r="E20" s="13">
        <f t="shared" si="9"/>
        <v>12</v>
      </c>
      <c r="F20" s="13">
        <f t="shared" si="9"/>
        <v>12</v>
      </c>
      <c r="G20" s="13">
        <f t="shared" si="9"/>
        <v>12</v>
      </c>
      <c r="H20" s="2">
        <f t="shared" si="9"/>
        <v>12</v>
      </c>
      <c r="I20" s="2">
        <f t="shared" si="9"/>
        <v>12</v>
      </c>
      <c r="J20" s="13">
        <f t="shared" si="9"/>
        <v>12</v>
      </c>
      <c r="K20" s="13">
        <f t="shared" si="9"/>
        <v>12</v>
      </c>
      <c r="L20" s="13">
        <f t="shared" si="9"/>
        <v>12</v>
      </c>
      <c r="M20" s="13">
        <f t="shared" ref="M20" si="10">COUNT(M5:M16)</f>
        <v>12</v>
      </c>
      <c r="N20" s="13">
        <f t="shared" si="9"/>
        <v>12</v>
      </c>
      <c r="O20" s="13">
        <f t="shared" si="9"/>
        <v>12</v>
      </c>
      <c r="P20" s="13">
        <f t="shared" si="9"/>
        <v>12</v>
      </c>
      <c r="Q20" s="13">
        <f t="shared" si="9"/>
        <v>12</v>
      </c>
      <c r="R20" s="13">
        <f t="shared" si="9"/>
        <v>12</v>
      </c>
      <c r="S20" s="13">
        <f t="shared" ref="S20" si="11">COUNT(S5:S16)</f>
        <v>12</v>
      </c>
    </row>
    <row r="22" spans="1:19" x14ac:dyDescent="0.25">
      <c r="A22" s="1" t="s">
        <v>27</v>
      </c>
      <c r="B22" s="2" t="s">
        <v>25</v>
      </c>
      <c r="C22" s="10" t="s">
        <v>0</v>
      </c>
      <c r="D22" s="2" t="s">
        <v>31</v>
      </c>
      <c r="E22" s="10" t="s">
        <v>1</v>
      </c>
      <c r="F22" s="10" t="s">
        <v>2</v>
      </c>
      <c r="G22" s="10" t="s">
        <v>3</v>
      </c>
      <c r="H22" s="2" t="s">
        <v>32</v>
      </c>
      <c r="I22" s="2" t="s">
        <v>33</v>
      </c>
      <c r="J22" s="10" t="s">
        <v>4</v>
      </c>
      <c r="K22" s="10" t="s">
        <v>5</v>
      </c>
      <c r="L22" s="10" t="s">
        <v>6</v>
      </c>
      <c r="M22" s="10" t="s">
        <v>34</v>
      </c>
      <c r="N22" s="10" t="s">
        <v>7</v>
      </c>
      <c r="O22" s="10" t="s">
        <v>8</v>
      </c>
      <c r="P22" s="10" t="s">
        <v>9</v>
      </c>
      <c r="Q22" s="10" t="s">
        <v>10</v>
      </c>
      <c r="R22" s="10" t="s">
        <v>11</v>
      </c>
      <c r="S22" s="11" t="s">
        <v>35</v>
      </c>
    </row>
    <row r="23" spans="1:19" x14ac:dyDescent="0.25">
      <c r="A23" s="5">
        <v>1</v>
      </c>
      <c r="B23" s="2" t="s">
        <v>12</v>
      </c>
      <c r="C23" s="10">
        <v>33.9</v>
      </c>
      <c r="D23" s="2">
        <v>20.399999999999999</v>
      </c>
      <c r="E23" s="10">
        <v>8.6</v>
      </c>
      <c r="F23" s="10">
        <v>7.6</v>
      </c>
      <c r="G23" s="10">
        <v>44</v>
      </c>
      <c r="H23" s="2">
        <v>15.3</v>
      </c>
      <c r="I23" s="2">
        <v>65</v>
      </c>
      <c r="J23" s="10">
        <v>25.8</v>
      </c>
      <c r="K23" s="10">
        <v>43.975721651853569</v>
      </c>
      <c r="L23" s="10">
        <v>57.782052868133178</v>
      </c>
      <c r="M23" s="10">
        <v>34.771500841000496</v>
      </c>
      <c r="N23" s="10">
        <v>0.61428571428571421</v>
      </c>
      <c r="O23" s="10">
        <v>0.54285714285714282</v>
      </c>
      <c r="P23" s="10">
        <v>72.212509824000037</v>
      </c>
      <c r="Q23" s="10">
        <v>123.08516402333206</v>
      </c>
      <c r="R23" s="10">
        <v>74.99735475509911</v>
      </c>
      <c r="S23" s="10">
        <v>26.078625630750373</v>
      </c>
    </row>
    <row r="24" spans="1:19" x14ac:dyDescent="0.25">
      <c r="A24" s="5">
        <v>4</v>
      </c>
      <c r="B24" s="2" t="s">
        <v>12</v>
      </c>
      <c r="C24" s="10">
        <v>29.5</v>
      </c>
      <c r="D24" s="2">
        <v>21</v>
      </c>
      <c r="E24" s="10">
        <v>8.3000000000000007</v>
      </c>
      <c r="F24" s="10">
        <v>8.3000000000000007</v>
      </c>
      <c r="G24" s="10">
        <v>33.700000000000003</v>
      </c>
      <c r="H24" s="2">
        <v>6.92</v>
      </c>
      <c r="I24" s="2">
        <v>79.5</v>
      </c>
      <c r="J24" s="10">
        <v>11.96</v>
      </c>
      <c r="K24" s="10">
        <v>26.215751830495119</v>
      </c>
      <c r="L24" s="10">
        <v>64.662598578562367</v>
      </c>
      <c r="M24" s="10">
        <v>46.031002377959652</v>
      </c>
      <c r="N24" s="10">
        <v>0.86458333333333348</v>
      </c>
      <c r="O24" s="10">
        <v>0.86458333333333348</v>
      </c>
      <c r="P24" s="10">
        <v>60.153937791999979</v>
      </c>
      <c r="Q24" s="10">
        <v>131.85457397843754</v>
      </c>
      <c r="R24" s="10">
        <v>73.868799054154309</v>
      </c>
      <c r="S24" s="10">
        <v>15.168311259784801</v>
      </c>
    </row>
    <row r="25" spans="1:19" x14ac:dyDescent="0.25">
      <c r="A25" s="5">
        <v>7</v>
      </c>
      <c r="B25" s="2" t="s">
        <v>12</v>
      </c>
      <c r="C25" s="10">
        <v>33.700000000000003</v>
      </c>
      <c r="D25" s="2">
        <v>22</v>
      </c>
      <c r="E25" s="10">
        <v>8</v>
      </c>
      <c r="F25" s="10">
        <v>7.3</v>
      </c>
      <c r="G25" s="10">
        <v>46</v>
      </c>
      <c r="H25" s="2">
        <v>16</v>
      </c>
      <c r="I25" s="2">
        <v>65</v>
      </c>
      <c r="J25" s="10">
        <v>7.7</v>
      </c>
      <c r="K25" s="10">
        <v>13.718979936229843</v>
      </c>
      <c r="L25" s="10">
        <v>60.042808292330612</v>
      </c>
      <c r="M25" s="10">
        <v>39.197085532085261</v>
      </c>
      <c r="N25" s="10">
        <v>0.61068702290076338</v>
      </c>
      <c r="O25" s="10">
        <v>0.5572519083969466</v>
      </c>
      <c r="P25" s="10">
        <v>66.041536703999995</v>
      </c>
      <c r="Q25" s="10">
        <v>117.66526194804709</v>
      </c>
      <c r="R25" s="10">
        <v>81.957542476178276</v>
      </c>
      <c r="S25" s="10">
        <v>28.506971296062009</v>
      </c>
    </row>
    <row r="26" spans="1:19" x14ac:dyDescent="0.25">
      <c r="A26" s="5">
        <v>8</v>
      </c>
      <c r="B26" s="2" t="s">
        <v>12</v>
      </c>
      <c r="C26" s="10">
        <v>32</v>
      </c>
      <c r="D26" s="2">
        <v>16</v>
      </c>
      <c r="E26" s="10">
        <v>9</v>
      </c>
      <c r="F26" s="10">
        <v>9.6</v>
      </c>
      <c r="G26" s="10">
        <v>40.9</v>
      </c>
      <c r="H26" s="2">
        <v>7.67</v>
      </c>
      <c r="I26" s="2">
        <v>81.2</v>
      </c>
      <c r="J26" s="10">
        <v>11.2</v>
      </c>
      <c r="K26" s="10">
        <v>22.556877633596407</v>
      </c>
      <c r="L26" s="10">
        <v>64.448221810275456</v>
      </c>
      <c r="M26" s="10">
        <v>32.224110905137728</v>
      </c>
      <c r="N26" s="10">
        <v>0.82568807339449535</v>
      </c>
      <c r="O26" s="10">
        <v>0.88073394495412838</v>
      </c>
      <c r="P26" s="10">
        <v>80.526630912000016</v>
      </c>
      <c r="Q26" s="10">
        <v>162.18119283283627</v>
      </c>
      <c r="R26" s="10">
        <v>82.372883501258315</v>
      </c>
      <c r="S26" s="10">
        <v>15.447433165150398</v>
      </c>
    </row>
    <row r="27" spans="1:19" x14ac:dyDescent="0.25">
      <c r="A27" s="5">
        <v>9</v>
      </c>
      <c r="B27" s="2" t="s">
        <v>12</v>
      </c>
      <c r="C27" s="10">
        <v>29.5</v>
      </c>
      <c r="D27" s="2">
        <v>17.100000000000001</v>
      </c>
      <c r="E27" s="10">
        <v>9</v>
      </c>
      <c r="F27" s="10">
        <v>8.1</v>
      </c>
      <c r="G27" s="10">
        <v>36.700000000000003</v>
      </c>
      <c r="H27" s="2">
        <v>8.5399999999999991</v>
      </c>
      <c r="I27" s="2">
        <v>76.760000000000005</v>
      </c>
      <c r="J27" s="10">
        <v>7.97</v>
      </c>
      <c r="K27" s="10">
        <v>15.763703798424228</v>
      </c>
      <c r="L27" s="10">
        <v>58.347460734443501</v>
      </c>
      <c r="M27" s="10">
        <v>33.821748425728273</v>
      </c>
      <c r="N27" s="10">
        <v>0.8035714285714286</v>
      </c>
      <c r="O27" s="10">
        <v>0.7232142857142857</v>
      </c>
      <c r="P27" s="10">
        <v>62.83507027200001</v>
      </c>
      <c r="Q27" s="10">
        <v>124.28023035394979</v>
      </c>
      <c r="R27" s="10">
        <v>72.588196913697516</v>
      </c>
      <c r="S27" s="10">
        <v>16.891095412615169</v>
      </c>
    </row>
    <row r="28" spans="1:19" x14ac:dyDescent="0.25">
      <c r="A28" s="5">
        <v>10</v>
      </c>
      <c r="B28" s="2" t="s">
        <v>13</v>
      </c>
      <c r="C28" s="10">
        <v>36.4</v>
      </c>
      <c r="D28" s="2">
        <v>21.4</v>
      </c>
      <c r="E28" s="10">
        <v>8</v>
      </c>
      <c r="F28" s="10">
        <v>7.8</v>
      </c>
      <c r="G28" s="10">
        <v>49.4</v>
      </c>
      <c r="H28" s="2">
        <v>12.54</v>
      </c>
      <c r="I28" s="2">
        <v>74.599999999999994</v>
      </c>
      <c r="J28" s="10">
        <v>13.3</v>
      </c>
      <c r="K28" s="10">
        <v>21.650574645937475</v>
      </c>
      <c r="L28" s="10">
        <v>59.254204294144664</v>
      </c>
      <c r="M28" s="10">
        <v>34.836262964139991</v>
      </c>
      <c r="N28" s="10">
        <v>0.53333333333333333</v>
      </c>
      <c r="O28" s="10">
        <v>0.52</v>
      </c>
      <c r="P28" s="10">
        <v>78.215241728000009</v>
      </c>
      <c r="Q28" s="10">
        <v>127.32367890842914</v>
      </c>
      <c r="R28" s="10">
        <v>80.416420113482047</v>
      </c>
      <c r="S28" s="12">
        <v>20.413398951883902</v>
      </c>
    </row>
    <row r="29" spans="1:19" x14ac:dyDescent="0.25">
      <c r="A29" s="5">
        <v>13</v>
      </c>
      <c r="B29" s="2" t="s">
        <v>23</v>
      </c>
      <c r="C29" s="10">
        <v>30.8</v>
      </c>
      <c r="D29" s="2">
        <v>19</v>
      </c>
      <c r="E29" s="10">
        <v>7.6</v>
      </c>
      <c r="F29" s="10">
        <v>7</v>
      </c>
      <c r="G29" s="10">
        <v>37.26</v>
      </c>
      <c r="H29" s="2">
        <v>11.2</v>
      </c>
      <c r="I29" s="13">
        <v>69.95</v>
      </c>
      <c r="J29" s="10">
        <v>12</v>
      </c>
      <c r="K29" s="10">
        <v>27.060427546405002</v>
      </c>
      <c r="L29" s="10">
        <v>69.45509736910617</v>
      </c>
      <c r="M29" s="10">
        <v>42.845676948474583</v>
      </c>
      <c r="N29" s="10">
        <v>0.82608695652173914</v>
      </c>
      <c r="O29" s="10">
        <v>0.76086956521739135</v>
      </c>
      <c r="P29" s="10">
        <v>53.546814463999986</v>
      </c>
      <c r="Q29" s="10">
        <v>120.74997442865525</v>
      </c>
      <c r="R29" s="10">
        <v>84.022627531587517</v>
      </c>
      <c r="S29" s="10">
        <v>25.256399043311333</v>
      </c>
    </row>
    <row r="30" spans="1:19" x14ac:dyDescent="0.25">
      <c r="A30" s="5">
        <v>14</v>
      </c>
      <c r="B30" s="2" t="s">
        <v>23</v>
      </c>
      <c r="C30" s="10">
        <v>27.9</v>
      </c>
      <c r="D30" s="2">
        <v>12.4</v>
      </c>
      <c r="E30" s="10">
        <v>7.3</v>
      </c>
      <c r="F30" s="10">
        <v>7.9</v>
      </c>
      <c r="G30" s="10">
        <v>29.28</v>
      </c>
      <c r="H30" s="2">
        <v>3.64</v>
      </c>
      <c r="I30" s="13">
        <v>87</v>
      </c>
      <c r="J30" s="10">
        <v>8</v>
      </c>
      <c r="K30" s="10">
        <v>17.910731118589755</v>
      </c>
      <c r="L30" s="10">
        <v>62.463674776081774</v>
      </c>
      <c r="M30" s="10">
        <v>27.761633233814123</v>
      </c>
      <c r="N30" s="10">
        <v>0.78494623655913975</v>
      </c>
      <c r="O30" s="10">
        <v>0.84946236559139787</v>
      </c>
      <c r="P30" s="10">
        <v>48.543832063999979</v>
      </c>
      <c r="Q30" s="10">
        <v>108.68194044553495</v>
      </c>
      <c r="R30" s="10">
        <v>65.553275894038507</v>
      </c>
      <c r="S30" s="10">
        <v>8.1493826589583396</v>
      </c>
    </row>
    <row r="31" spans="1:19" x14ac:dyDescent="0.25">
      <c r="A31" s="5">
        <v>18</v>
      </c>
      <c r="B31" s="2" t="s">
        <v>23</v>
      </c>
      <c r="C31" s="10">
        <v>32</v>
      </c>
      <c r="D31" s="2">
        <v>13</v>
      </c>
      <c r="E31" s="10">
        <v>8.6</v>
      </c>
      <c r="F31" s="10">
        <v>6.7</v>
      </c>
      <c r="G31" s="10">
        <v>41</v>
      </c>
      <c r="H31" s="2">
        <v>4.1500000000000004</v>
      </c>
      <c r="I31" s="2">
        <v>89</v>
      </c>
      <c r="J31" s="10">
        <v>9.17</v>
      </c>
      <c r="K31" s="10">
        <v>18.93455469720508</v>
      </c>
      <c r="L31" s="10">
        <v>66.074781931359055</v>
      </c>
      <c r="M31" s="10">
        <v>26.842880159614616</v>
      </c>
      <c r="N31" s="10">
        <v>0.81904761904761902</v>
      </c>
      <c r="O31" s="10">
        <v>0.63809523809523816</v>
      </c>
      <c r="P31" s="10">
        <v>60.78293894400003</v>
      </c>
      <c r="Q31" s="10">
        <v>125.50685737099731</v>
      </c>
      <c r="R31" s="10">
        <v>84.658314349553791</v>
      </c>
      <c r="S31" s="10">
        <v>8.5690732817231279</v>
      </c>
    </row>
    <row r="32" spans="1:19" x14ac:dyDescent="0.25">
      <c r="A32" s="5">
        <v>19</v>
      </c>
      <c r="B32" s="2" t="s">
        <v>24</v>
      </c>
      <c r="C32" s="10">
        <v>33.299999999999997</v>
      </c>
      <c r="D32" s="2">
        <v>22.1</v>
      </c>
      <c r="E32" s="10">
        <v>7.9</v>
      </c>
      <c r="F32" s="10">
        <v>7.5</v>
      </c>
      <c r="G32" s="10">
        <v>45.2</v>
      </c>
      <c r="H32" s="2">
        <v>16.399999999999999</v>
      </c>
      <c r="I32" s="13">
        <v>63.7</v>
      </c>
      <c r="J32" s="10">
        <v>10.7</v>
      </c>
      <c r="K32" s="10">
        <v>22.977649873490027</v>
      </c>
      <c r="L32" s="10">
        <v>71.509882316562425</v>
      </c>
      <c r="M32" s="10">
        <v>47.45851048636726</v>
      </c>
      <c r="N32" s="10">
        <v>0.79797979797979801</v>
      </c>
      <c r="O32" s="10">
        <v>0.75757575757575757</v>
      </c>
      <c r="P32" s="10">
        <v>65.375120511999981</v>
      </c>
      <c r="Q32" s="10">
        <v>140.38940463195812</v>
      </c>
      <c r="R32" s="10">
        <v>97.064464886144805</v>
      </c>
      <c r="S32" s="10">
        <v>35.218080179928641</v>
      </c>
    </row>
    <row r="33" spans="1:19" x14ac:dyDescent="0.25">
      <c r="A33" s="5">
        <v>23</v>
      </c>
      <c r="B33" s="2" t="s">
        <v>23</v>
      </c>
      <c r="C33" s="10">
        <v>31.1</v>
      </c>
      <c r="D33" s="2">
        <v>20.3</v>
      </c>
      <c r="E33" s="10">
        <v>7.3</v>
      </c>
      <c r="F33" s="10">
        <v>7.9</v>
      </c>
      <c r="G33" s="10">
        <v>38.1</v>
      </c>
      <c r="H33" s="2">
        <v>13.2</v>
      </c>
      <c r="I33" s="13">
        <v>65.37</v>
      </c>
      <c r="J33" s="10">
        <v>9.93</v>
      </c>
      <c r="K33" s="10">
        <v>21.181719279224346</v>
      </c>
      <c r="L33" s="10">
        <v>66.33952362375399</v>
      </c>
      <c r="M33" s="10">
        <v>43.302004165987334</v>
      </c>
      <c r="N33" s="10">
        <v>0.73</v>
      </c>
      <c r="O33" s="10">
        <v>0.79</v>
      </c>
      <c r="P33" s="10">
        <v>57.552115711999988</v>
      </c>
      <c r="Q33" s="10">
        <v>122.76462829174426</v>
      </c>
      <c r="R33" s="10">
        <v>81.271249198232383</v>
      </c>
      <c r="S33" s="10">
        <v>28.15696822615925</v>
      </c>
    </row>
    <row r="34" spans="1:19" x14ac:dyDescent="0.25">
      <c r="A34" s="8">
        <v>24</v>
      </c>
      <c r="B34" s="3" t="s">
        <v>24</v>
      </c>
      <c r="C34" s="14">
        <v>33.6</v>
      </c>
      <c r="D34" s="3">
        <v>15.9</v>
      </c>
      <c r="E34" s="14">
        <v>7.9</v>
      </c>
      <c r="F34" s="14">
        <v>6</v>
      </c>
      <c r="G34" s="14">
        <v>46.1</v>
      </c>
      <c r="H34" s="3">
        <v>6.99</v>
      </c>
      <c r="I34" s="3">
        <v>84.3</v>
      </c>
      <c r="J34" s="14">
        <v>9</v>
      </c>
      <c r="K34" s="14">
        <v>16.456624974897906</v>
      </c>
      <c r="L34" s="14">
        <v>61.438066572952188</v>
      </c>
      <c r="M34" s="14">
        <v>29.073370788986303</v>
      </c>
      <c r="N34" s="14">
        <v>0.62698412698412698</v>
      </c>
      <c r="O34" s="14">
        <v>0.47619047619047622</v>
      </c>
      <c r="P34" s="14">
        <v>57.607196607999995</v>
      </c>
      <c r="Q34" s="14">
        <v>105.33555893700742</v>
      </c>
      <c r="R34" s="14">
        <v>84.294490149199291</v>
      </c>
      <c r="S34" s="14">
        <v>12.781312063837376</v>
      </c>
    </row>
    <row r="35" spans="1:19" x14ac:dyDescent="0.25">
      <c r="B35" s="4" t="s">
        <v>14</v>
      </c>
      <c r="C35" s="15">
        <f t="shared" ref="C35:R35" si="12">AVERAGE(C23:C34)</f>
        <v>31.975000000000009</v>
      </c>
      <c r="D35" s="16">
        <f t="shared" si="12"/>
        <v>18.383333333333336</v>
      </c>
      <c r="E35" s="15">
        <f t="shared" si="12"/>
        <v>8.125</v>
      </c>
      <c r="F35" s="15">
        <f t="shared" si="12"/>
        <v>7.6416666666666666</v>
      </c>
      <c r="G35" s="15">
        <f t="shared" si="12"/>
        <v>40.63666666666667</v>
      </c>
      <c r="H35" s="16">
        <f t="shared" si="12"/>
        <v>10.2125</v>
      </c>
      <c r="I35" s="16">
        <f t="shared" si="12"/>
        <v>75.114999999999995</v>
      </c>
      <c r="J35" s="15">
        <f t="shared" si="12"/>
        <v>11.394166666666669</v>
      </c>
      <c r="K35" s="15">
        <f t="shared" si="12"/>
        <v>22.366943082195732</v>
      </c>
      <c r="L35" s="15">
        <f t="shared" si="12"/>
        <v>63.484864430642112</v>
      </c>
      <c r="M35" s="15">
        <f t="shared" ref="M35" si="13">AVERAGE(M23:M34)</f>
        <v>36.513815569107962</v>
      </c>
      <c r="N35" s="15">
        <f t="shared" si="12"/>
        <v>0.73643280357595764</v>
      </c>
      <c r="O35" s="15">
        <f t="shared" si="12"/>
        <v>0.69673616816050821</v>
      </c>
      <c r="P35" s="15">
        <f t="shared" si="12"/>
        <v>63.616078794666663</v>
      </c>
      <c r="Q35" s="15">
        <f t="shared" si="12"/>
        <v>125.81820551257742</v>
      </c>
      <c r="R35" s="15">
        <f t="shared" si="12"/>
        <v>80.255468235218814</v>
      </c>
      <c r="S35" s="15">
        <f t="shared" ref="S35" si="14">AVERAGE(S23:S34)</f>
        <v>20.053087597513727</v>
      </c>
    </row>
    <row r="36" spans="1:19" x14ac:dyDescent="0.25">
      <c r="B36" s="5" t="s">
        <v>15</v>
      </c>
      <c r="C36" s="17">
        <f t="shared" ref="C36:R36" si="15">STDEV(C23:C34)</f>
        <v>2.3676321120862123</v>
      </c>
      <c r="D36" s="18">
        <f t="shared" si="15"/>
        <v>3.4276504895901856</v>
      </c>
      <c r="E36" s="17">
        <f t="shared" si="15"/>
        <v>0.58639887138673474</v>
      </c>
      <c r="F36" s="17">
        <f t="shared" si="15"/>
        <v>0.89285887445719159</v>
      </c>
      <c r="G36" s="17">
        <f t="shared" si="15"/>
        <v>5.8633830342269428</v>
      </c>
      <c r="H36" s="18">
        <f t="shared" si="15"/>
        <v>4.506750744464048</v>
      </c>
      <c r="I36" s="18">
        <f t="shared" si="15"/>
        <v>9.2156403615119693</v>
      </c>
      <c r="J36" s="17">
        <f t="shared" si="15"/>
        <v>4.8811501221691076</v>
      </c>
      <c r="K36" s="17">
        <f t="shared" si="15"/>
        <v>7.9261903288447524</v>
      </c>
      <c r="L36" s="17">
        <f t="shared" si="15"/>
        <v>4.3808455205913059</v>
      </c>
      <c r="M36" s="17">
        <f t="shared" ref="M36" si="16">STDEV(M23:M34)</f>
        <v>7.1396564919190988</v>
      </c>
      <c r="N36" s="17">
        <f t="shared" si="15"/>
        <v>0.11033132678504685</v>
      </c>
      <c r="O36" s="17">
        <f t="shared" si="15"/>
        <v>0.14429022918212042</v>
      </c>
      <c r="P36" s="17">
        <f t="shared" si="15"/>
        <v>9.5538765414540396</v>
      </c>
      <c r="Q36" s="17">
        <f t="shared" si="15"/>
        <v>14.764499456419461</v>
      </c>
      <c r="R36" s="17">
        <f t="shared" si="15"/>
        <v>7.8869837526417195</v>
      </c>
      <c r="S36" s="17">
        <f t="shared" ref="S36" si="17">STDEV(S23:S34)</f>
        <v>8.592598275681242</v>
      </c>
    </row>
    <row r="37" spans="1:19" x14ac:dyDescent="0.25">
      <c r="B37" s="5" t="s">
        <v>16</v>
      </c>
      <c r="C37" s="17">
        <f t="shared" ref="C37:R37" si="18">C36/SQRT(C38)</f>
        <v>0.68347651862748848</v>
      </c>
      <c r="D37" s="18">
        <f t="shared" si="18"/>
        <v>0.9894774664264232</v>
      </c>
      <c r="E37" s="17">
        <f t="shared" si="18"/>
        <v>0.16927877312381204</v>
      </c>
      <c r="F37" s="17">
        <f t="shared" si="18"/>
        <v>0.25774615575810295</v>
      </c>
      <c r="G37" s="17">
        <f t="shared" si="18"/>
        <v>1.6926128865864052</v>
      </c>
      <c r="H37" s="18">
        <f t="shared" si="18"/>
        <v>1.3009868777434324</v>
      </c>
      <c r="I37" s="18">
        <f t="shared" si="18"/>
        <v>2.6603262217368577</v>
      </c>
      <c r="J37" s="17">
        <f t="shared" si="18"/>
        <v>1.4090666684946545</v>
      </c>
      <c r="K37" s="17">
        <f t="shared" si="18"/>
        <v>2.2880940600033632</v>
      </c>
      <c r="L37" s="17">
        <f t="shared" si="18"/>
        <v>1.2646411702957785</v>
      </c>
      <c r="M37" s="17">
        <f t="shared" ref="M37" si="19">M36/SQRT(M38)</f>
        <v>2.0610412987654754</v>
      </c>
      <c r="N37" s="10">
        <f t="shared" si="18"/>
        <v>3.1849910609697683E-2</v>
      </c>
      <c r="O37" s="10">
        <f t="shared" si="18"/>
        <v>4.1653001329865012E-2</v>
      </c>
      <c r="P37" s="17">
        <f t="shared" si="18"/>
        <v>2.7579665965064706</v>
      </c>
      <c r="Q37" s="17">
        <f t="shared" si="18"/>
        <v>4.2621438678069294</v>
      </c>
      <c r="R37" s="17">
        <f t="shared" si="18"/>
        <v>2.2767760963409507</v>
      </c>
      <c r="S37" s="17">
        <f t="shared" ref="S37" si="20">S36/SQRT(S38)</f>
        <v>2.4804694637514397</v>
      </c>
    </row>
    <row r="38" spans="1:19" x14ac:dyDescent="0.25">
      <c r="B38" s="5" t="s">
        <v>17</v>
      </c>
      <c r="C38" s="13">
        <f t="shared" ref="C38:R38" si="21">COUNT(C23:C34)</f>
        <v>12</v>
      </c>
      <c r="D38" s="2">
        <f t="shared" si="21"/>
        <v>12</v>
      </c>
      <c r="E38" s="13">
        <f t="shared" si="21"/>
        <v>12</v>
      </c>
      <c r="F38" s="13">
        <f t="shared" si="21"/>
        <v>12</v>
      </c>
      <c r="G38" s="13">
        <f t="shared" si="21"/>
        <v>12</v>
      </c>
      <c r="H38" s="2">
        <f t="shared" si="21"/>
        <v>12</v>
      </c>
      <c r="I38" s="2">
        <f t="shared" si="21"/>
        <v>12</v>
      </c>
      <c r="J38" s="13">
        <f t="shared" si="21"/>
        <v>12</v>
      </c>
      <c r="K38" s="13">
        <f t="shared" si="21"/>
        <v>12</v>
      </c>
      <c r="L38" s="13">
        <f t="shared" si="21"/>
        <v>12</v>
      </c>
      <c r="M38" s="13">
        <f t="shared" ref="M38" si="22">COUNT(M23:M34)</f>
        <v>12</v>
      </c>
      <c r="N38" s="13">
        <f t="shared" si="21"/>
        <v>12</v>
      </c>
      <c r="O38" s="13">
        <f t="shared" si="21"/>
        <v>12</v>
      </c>
      <c r="P38" s="13">
        <f t="shared" si="21"/>
        <v>12</v>
      </c>
      <c r="Q38" s="13">
        <f t="shared" si="21"/>
        <v>12</v>
      </c>
      <c r="R38" s="13">
        <f t="shared" si="21"/>
        <v>12</v>
      </c>
      <c r="S38" s="13">
        <f t="shared" ref="S38" si="23">COUNT(S23:S34)</f>
        <v>12</v>
      </c>
    </row>
    <row r="42" spans="1:19" x14ac:dyDescent="0.25">
      <c r="A42" s="6" t="s">
        <v>28</v>
      </c>
      <c r="B42" s="2" t="s">
        <v>25</v>
      </c>
      <c r="C42" s="10" t="s">
        <v>0</v>
      </c>
      <c r="D42" s="2" t="s">
        <v>31</v>
      </c>
      <c r="E42" s="10" t="s">
        <v>1</v>
      </c>
      <c r="F42" s="10" t="s">
        <v>2</v>
      </c>
      <c r="G42" s="10" t="s">
        <v>3</v>
      </c>
      <c r="H42" s="2" t="s">
        <v>32</v>
      </c>
      <c r="I42" s="2" t="s">
        <v>33</v>
      </c>
      <c r="J42" s="10" t="s">
        <v>4</v>
      </c>
      <c r="K42" s="10" t="s">
        <v>5</v>
      </c>
      <c r="L42" s="10" t="s">
        <v>6</v>
      </c>
      <c r="M42" s="10" t="s">
        <v>34</v>
      </c>
      <c r="N42" s="10" t="s">
        <v>7</v>
      </c>
      <c r="O42" s="10" t="s">
        <v>8</v>
      </c>
      <c r="P42" s="10" t="s">
        <v>9</v>
      </c>
      <c r="Q42" s="10" t="s">
        <v>10</v>
      </c>
      <c r="R42" s="10" t="s">
        <v>11</v>
      </c>
      <c r="S42" s="11" t="s">
        <v>35</v>
      </c>
    </row>
    <row r="43" spans="1:19" x14ac:dyDescent="0.25">
      <c r="A43" s="5">
        <v>2</v>
      </c>
      <c r="B43" s="2" t="s">
        <v>20</v>
      </c>
      <c r="C43" s="10">
        <v>26.5</v>
      </c>
      <c r="D43" s="2">
        <v>13.5</v>
      </c>
      <c r="E43" s="10">
        <v>7</v>
      </c>
      <c r="F43" s="10">
        <v>7</v>
      </c>
      <c r="G43" s="10">
        <v>25.8</v>
      </c>
      <c r="H43" s="2">
        <v>4.63</v>
      </c>
      <c r="I43" s="2">
        <v>82.06</v>
      </c>
      <c r="J43" s="10">
        <v>6.79</v>
      </c>
      <c r="K43" s="10">
        <v>12.61667723410369</v>
      </c>
      <c r="L43" s="10">
        <v>49.240345611744885</v>
      </c>
      <c r="M43" s="10">
        <v>25.084704368247397</v>
      </c>
      <c r="N43" s="10">
        <v>0.56910569105691056</v>
      </c>
      <c r="O43" s="10">
        <v>0.56910569105691056</v>
      </c>
      <c r="P43" s="10">
        <v>39.787155200000008</v>
      </c>
      <c r="Q43" s="10">
        <v>73.929557470042766</v>
      </c>
      <c r="R43" s="10">
        <v>47.939657237095027</v>
      </c>
      <c r="S43" s="10">
        <v>8.6031245351841061</v>
      </c>
    </row>
    <row r="44" spans="1:19" x14ac:dyDescent="0.25">
      <c r="A44" s="5">
        <v>3</v>
      </c>
      <c r="B44" s="2" t="s">
        <v>20</v>
      </c>
      <c r="C44" s="10">
        <v>30.6</v>
      </c>
      <c r="D44" s="2">
        <v>13.5</v>
      </c>
      <c r="E44" s="10">
        <v>7.5</v>
      </c>
      <c r="F44" s="10">
        <v>6.7</v>
      </c>
      <c r="G44" s="10">
        <v>36.75</v>
      </c>
      <c r="H44" s="2">
        <v>4.58</v>
      </c>
      <c r="I44" s="2">
        <v>87.53</v>
      </c>
      <c r="J44" s="10">
        <v>14.24</v>
      </c>
      <c r="K44" s="10">
        <v>24.156974474860348</v>
      </c>
      <c r="L44" s="10">
        <v>51.910352453000471</v>
      </c>
      <c r="M44" s="10">
        <v>22.901626082206089</v>
      </c>
      <c r="N44" s="10">
        <v>0.53191489361702127</v>
      </c>
      <c r="O44" s="10">
        <v>0.47517730496453903</v>
      </c>
      <c r="P44" s="10">
        <v>50.971128832000019</v>
      </c>
      <c r="Q44" s="10">
        <v>86.468276555438408</v>
      </c>
      <c r="R44" s="10">
        <v>62.343315446005462</v>
      </c>
      <c r="S44" s="10">
        <v>7.7695887004817701</v>
      </c>
    </row>
    <row r="45" spans="1:19" x14ac:dyDescent="0.25">
      <c r="A45" s="5">
        <v>5</v>
      </c>
      <c r="B45" s="2" t="s">
        <v>20</v>
      </c>
      <c r="C45" s="10">
        <v>33</v>
      </c>
      <c r="D45" s="2">
        <v>15</v>
      </c>
      <c r="E45" s="10">
        <v>9</v>
      </c>
      <c r="F45" s="10">
        <v>8</v>
      </c>
      <c r="G45" s="10">
        <v>44</v>
      </c>
      <c r="H45" s="2">
        <v>6.6</v>
      </c>
      <c r="I45" s="2">
        <v>84</v>
      </c>
      <c r="J45" s="10">
        <v>6.6</v>
      </c>
      <c r="K45" s="10">
        <v>10.989482124644546</v>
      </c>
      <c r="L45" s="10">
        <v>54.94741062322273</v>
      </c>
      <c r="M45" s="10">
        <v>24.976095737828512</v>
      </c>
      <c r="N45" s="10">
        <v>0.62068965517241381</v>
      </c>
      <c r="O45" s="10">
        <v>0.55172413793103448</v>
      </c>
      <c r="P45" s="10">
        <v>74.100915200000017</v>
      </c>
      <c r="Q45" s="10">
        <v>123.38343681972751</v>
      </c>
      <c r="R45" s="10">
        <v>73.263214164296969</v>
      </c>
      <c r="S45" s="10">
        <v>10.989482124644546</v>
      </c>
    </row>
    <row r="46" spans="1:19" x14ac:dyDescent="0.25">
      <c r="A46" s="5">
        <v>6</v>
      </c>
      <c r="B46" s="2" t="s">
        <v>20</v>
      </c>
      <c r="C46" s="10">
        <v>29</v>
      </c>
      <c r="D46" s="2">
        <v>15</v>
      </c>
      <c r="E46" s="10">
        <v>7</v>
      </c>
      <c r="F46" s="10">
        <v>7.6</v>
      </c>
      <c r="G46" s="10">
        <v>38</v>
      </c>
      <c r="H46" s="2">
        <v>12</v>
      </c>
      <c r="I46" s="2">
        <v>67</v>
      </c>
      <c r="J46" s="10">
        <v>8</v>
      </c>
      <c r="K46" s="10">
        <v>12.17203580453017</v>
      </c>
      <c r="L46" s="10">
        <v>44.12362979142187</v>
      </c>
      <c r="M46" s="10">
        <v>22.822567133494069</v>
      </c>
      <c r="N46" s="10">
        <v>0.42168674698795178</v>
      </c>
      <c r="O46" s="10">
        <v>0.45783132530120474</v>
      </c>
      <c r="P46" s="10">
        <v>48.666555391999999</v>
      </c>
      <c r="Q46" s="10">
        <v>74.046381839321853</v>
      </c>
      <c r="R46" s="10">
        <v>57.817170071518312</v>
      </c>
      <c r="S46" s="10">
        <v>18.258053706795256</v>
      </c>
    </row>
    <row r="47" spans="1:19" x14ac:dyDescent="0.25">
      <c r="A47" s="5">
        <v>11</v>
      </c>
      <c r="B47" s="2" t="s">
        <v>20</v>
      </c>
      <c r="C47" s="10">
        <v>27.5</v>
      </c>
      <c r="D47" s="2">
        <v>15</v>
      </c>
      <c r="E47" s="10">
        <v>6.8</v>
      </c>
      <c r="F47" s="10">
        <v>7.3</v>
      </c>
      <c r="G47" s="10">
        <v>28.25</v>
      </c>
      <c r="H47" s="2">
        <v>6.1</v>
      </c>
      <c r="I47" s="2">
        <v>78</v>
      </c>
      <c r="J47" s="10">
        <v>7.38</v>
      </c>
      <c r="K47" s="10">
        <v>12.46070913110319</v>
      </c>
      <c r="L47" s="10">
        <v>46.432181721590482</v>
      </c>
      <c r="M47" s="10">
        <v>25.326644575412988</v>
      </c>
      <c r="N47" s="10">
        <v>0.47887323943661975</v>
      </c>
      <c r="O47" s="10">
        <v>0.5140845070422535</v>
      </c>
      <c r="P47" s="10">
        <v>42.594257471999981</v>
      </c>
      <c r="Q47" s="10">
        <v>71.917974663131503</v>
      </c>
      <c r="R47" s="10">
        <v>47.698513950361132</v>
      </c>
      <c r="S47" s="10">
        <v>10.299502127334616</v>
      </c>
    </row>
    <row r="48" spans="1:19" x14ac:dyDescent="0.25">
      <c r="A48" s="5">
        <v>12</v>
      </c>
      <c r="B48" s="2" t="s">
        <v>20</v>
      </c>
      <c r="C48" s="10">
        <v>33</v>
      </c>
      <c r="D48" s="2">
        <v>12.5</v>
      </c>
      <c r="E48" s="10">
        <v>7.8</v>
      </c>
      <c r="F48" s="10">
        <v>7</v>
      </c>
      <c r="G48" s="10">
        <v>45</v>
      </c>
      <c r="H48" s="2">
        <v>7</v>
      </c>
      <c r="I48" s="2">
        <v>83</v>
      </c>
      <c r="J48" s="10">
        <v>14.7</v>
      </c>
      <c r="K48" s="10">
        <v>22.732783608242972</v>
      </c>
      <c r="L48" s="10">
        <v>51.032779528708708</v>
      </c>
      <c r="M48" s="10">
        <v>19.330598306329058</v>
      </c>
      <c r="N48" s="10">
        <v>0.48148148148148151</v>
      </c>
      <c r="O48" s="10">
        <v>0.4320987654320988</v>
      </c>
      <c r="P48" s="10">
        <v>60.968088064</v>
      </c>
      <c r="Q48" s="10">
        <v>94.283969589606343</v>
      </c>
      <c r="R48" s="10">
        <v>69.590153902784607</v>
      </c>
      <c r="S48" s="12">
        <v>10.825135051544272</v>
      </c>
    </row>
    <row r="49" spans="1:19" x14ac:dyDescent="0.25">
      <c r="A49" s="5">
        <v>15</v>
      </c>
      <c r="B49" s="2" t="s">
        <v>22</v>
      </c>
      <c r="C49" s="10">
        <v>28.3</v>
      </c>
      <c r="D49" s="2">
        <v>15</v>
      </c>
      <c r="E49" s="10">
        <v>5.7</v>
      </c>
      <c r="F49" s="10">
        <v>6</v>
      </c>
      <c r="G49" s="10">
        <v>30.26</v>
      </c>
      <c r="H49" s="2">
        <v>6.1</v>
      </c>
      <c r="I49" s="13">
        <v>79.8</v>
      </c>
      <c r="J49" s="10">
        <v>10.199999999999999</v>
      </c>
      <c r="K49" s="10">
        <v>19.937723267072052</v>
      </c>
      <c r="L49" s="10">
        <v>55.317408672366582</v>
      </c>
      <c r="M49" s="10">
        <v>29.320181275105963</v>
      </c>
      <c r="N49" s="10">
        <v>0.5</v>
      </c>
      <c r="O49" s="10">
        <v>0.52631578947368418</v>
      </c>
      <c r="P49" s="10">
        <v>34.39106361599999</v>
      </c>
      <c r="Q49" s="10">
        <v>67.223481297654715</v>
      </c>
      <c r="R49" s="10">
        <v>59.148579025647095</v>
      </c>
      <c r="S49" s="10">
        <v>11.923540385209757</v>
      </c>
    </row>
    <row r="50" spans="1:19" x14ac:dyDescent="0.25">
      <c r="A50" s="5">
        <v>16</v>
      </c>
      <c r="B50" s="2" t="s">
        <v>22</v>
      </c>
      <c r="C50" s="10">
        <v>26.8</v>
      </c>
      <c r="D50" s="2">
        <v>13.3</v>
      </c>
      <c r="E50" s="10">
        <v>5.8</v>
      </c>
      <c r="F50" s="10">
        <v>6.6</v>
      </c>
      <c r="G50" s="10">
        <v>26.5</v>
      </c>
      <c r="H50" s="2">
        <v>4.38</v>
      </c>
      <c r="I50" s="13">
        <v>83.5</v>
      </c>
      <c r="J50" s="10">
        <v>6.3</v>
      </c>
      <c r="K50" s="10">
        <v>11.459087307802207</v>
      </c>
      <c r="L50" s="10">
        <v>48.746593626841133</v>
      </c>
      <c r="M50" s="10">
        <v>24.191406538693549</v>
      </c>
      <c r="N50" s="10">
        <v>0.45669291338582679</v>
      </c>
      <c r="O50" s="10">
        <v>0.51968503937007871</v>
      </c>
      <c r="P50" s="10">
        <v>34.10206259200001</v>
      </c>
      <c r="Q50" s="10">
        <v>62.028335336168844</v>
      </c>
      <c r="R50" s="10">
        <v>48.200922802660074</v>
      </c>
      <c r="S50" s="10">
        <v>7.9667940330434384</v>
      </c>
    </row>
    <row r="51" spans="1:19" x14ac:dyDescent="0.25">
      <c r="A51" s="5">
        <v>17</v>
      </c>
      <c r="B51" s="2" t="s">
        <v>21</v>
      </c>
      <c r="C51" s="10">
        <v>27.4</v>
      </c>
      <c r="D51" s="2">
        <v>13.5</v>
      </c>
      <c r="E51" s="10">
        <v>6.1</v>
      </c>
      <c r="F51" s="10">
        <v>7.2</v>
      </c>
      <c r="G51" s="10">
        <v>27.9</v>
      </c>
      <c r="H51" s="2">
        <v>4.63</v>
      </c>
      <c r="I51" s="2">
        <v>83.4</v>
      </c>
      <c r="J51" s="10">
        <v>8.4</v>
      </c>
      <c r="K51" s="10">
        <v>14.66905262544871</v>
      </c>
      <c r="L51" s="10">
        <v>47.849052611582692</v>
      </c>
      <c r="M51" s="10">
        <v>23.57526314804257</v>
      </c>
      <c r="N51" s="10">
        <v>0.45185185185185184</v>
      </c>
      <c r="O51" s="10">
        <v>0.53333333333333333</v>
      </c>
      <c r="P51" s="10">
        <v>38.978300608000012</v>
      </c>
      <c r="Q51" s="10">
        <v>68.068421770156149</v>
      </c>
      <c r="R51" s="10">
        <v>48.722210505954642</v>
      </c>
      <c r="S51" s="10">
        <v>8.0854421018842295</v>
      </c>
    </row>
    <row r="52" spans="1:19" x14ac:dyDescent="0.25">
      <c r="A52" s="5">
        <v>20</v>
      </c>
      <c r="B52" s="2" t="s">
        <v>22</v>
      </c>
      <c r="C52" s="10">
        <v>28.2</v>
      </c>
      <c r="D52" s="2">
        <v>13.5</v>
      </c>
      <c r="E52" s="10">
        <v>7.8</v>
      </c>
      <c r="F52" s="10">
        <v>8.4</v>
      </c>
      <c r="G52" s="10">
        <v>30.1</v>
      </c>
      <c r="H52" s="2">
        <v>4.5999999999999996</v>
      </c>
      <c r="I52" s="13">
        <v>84.6</v>
      </c>
      <c r="J52" s="10">
        <v>7.1</v>
      </c>
      <c r="K52" s="10">
        <v>15.246851785213009</v>
      </c>
      <c r="L52" s="10">
        <v>60.557918358169978</v>
      </c>
      <c r="M52" s="10">
        <v>28.990492831038821</v>
      </c>
      <c r="N52" s="10">
        <v>0.78787878787878785</v>
      </c>
      <c r="O52" s="10">
        <v>0.84848484848484851</v>
      </c>
      <c r="P52" s="10">
        <v>54.165875712000002</v>
      </c>
      <c r="Q52" s="10">
        <v>116.31818011227229</v>
      </c>
      <c r="R52" s="10">
        <v>64.638061793649527</v>
      </c>
      <c r="S52" s="10">
        <v>9.8782420016873012</v>
      </c>
    </row>
    <row r="53" spans="1:19" x14ac:dyDescent="0.25">
      <c r="A53" s="5">
        <v>21</v>
      </c>
      <c r="B53" s="2" t="s">
        <v>22</v>
      </c>
      <c r="C53" s="10">
        <v>25.9</v>
      </c>
      <c r="D53" s="2">
        <v>15.8</v>
      </c>
      <c r="E53" s="10">
        <v>7</v>
      </c>
      <c r="F53" s="10">
        <v>7</v>
      </c>
      <c r="G53" s="10">
        <v>24.4</v>
      </c>
      <c r="H53" s="2">
        <v>6.9</v>
      </c>
      <c r="I53" s="13">
        <v>71.5</v>
      </c>
      <c r="J53" s="10">
        <v>7</v>
      </c>
      <c r="K53" s="10">
        <v>15.343667459319885</v>
      </c>
      <c r="L53" s="10">
        <v>56.77156959948357</v>
      </c>
      <c r="M53" s="10">
        <v>34.632849408179169</v>
      </c>
      <c r="N53" s="10">
        <v>0.72916666666666674</v>
      </c>
      <c r="O53" s="10">
        <v>0.72916666666666674</v>
      </c>
      <c r="P53" s="10">
        <v>38.394986240000001</v>
      </c>
      <c r="Q53" s="10">
        <v>84.159985853103251</v>
      </c>
      <c r="R53" s="10">
        <v>53.483640858200737</v>
      </c>
      <c r="S53" s="10">
        <v>15.124472209901031</v>
      </c>
    </row>
    <row r="54" spans="1:19" x14ac:dyDescent="0.25">
      <c r="A54" s="8">
        <v>22</v>
      </c>
      <c r="B54" s="3" t="s">
        <v>22</v>
      </c>
      <c r="C54" s="14">
        <v>28.2</v>
      </c>
      <c r="D54" s="3">
        <v>14.7</v>
      </c>
      <c r="E54" s="14">
        <v>7.5</v>
      </c>
      <c r="F54" s="14">
        <v>6.3</v>
      </c>
      <c r="G54" s="14">
        <v>30.1</v>
      </c>
      <c r="H54" s="3">
        <v>5.7</v>
      </c>
      <c r="I54" s="3">
        <v>81</v>
      </c>
      <c r="J54" s="14">
        <v>11.2</v>
      </c>
      <c r="K54" s="14">
        <v>21.274792908119064</v>
      </c>
      <c r="L54" s="14">
        <v>53.566889286514076</v>
      </c>
      <c r="M54" s="14">
        <v>27.923165691906274</v>
      </c>
      <c r="N54" s="14">
        <v>0.63025210084033612</v>
      </c>
      <c r="O54" s="14">
        <v>0.52941176470588236</v>
      </c>
      <c r="P54" s="14">
        <v>42.983476224000007</v>
      </c>
      <c r="Q54" s="14">
        <v>81.648620994344626</v>
      </c>
      <c r="R54" s="14">
        <v>57.176005940569993</v>
      </c>
      <c r="S54" s="14">
        <v>10.827349962167739</v>
      </c>
    </row>
    <row r="55" spans="1:19" x14ac:dyDescent="0.25">
      <c r="B55" s="4" t="s">
        <v>14</v>
      </c>
      <c r="C55" s="15">
        <f t="shared" ref="C55:R55" si="24">AVERAGE(C43:C54)</f>
        <v>28.7</v>
      </c>
      <c r="D55" s="16">
        <f t="shared" si="24"/>
        <v>14.191666666666668</v>
      </c>
      <c r="E55" s="15">
        <f t="shared" si="24"/>
        <v>7.083333333333333</v>
      </c>
      <c r="F55" s="15">
        <f t="shared" si="24"/>
        <v>7.0916666666666659</v>
      </c>
      <c r="G55" s="15">
        <f t="shared" si="24"/>
        <v>32.255000000000003</v>
      </c>
      <c r="H55" s="16">
        <f t="shared" si="24"/>
        <v>6.1016666666666675</v>
      </c>
      <c r="I55" s="16">
        <f t="shared" si="24"/>
        <v>80.44916666666667</v>
      </c>
      <c r="J55" s="15">
        <f t="shared" si="24"/>
        <v>8.9925000000000015</v>
      </c>
      <c r="K55" s="15">
        <f t="shared" si="24"/>
        <v>16.088319810871649</v>
      </c>
      <c r="L55" s="15">
        <f t="shared" si="24"/>
        <v>51.708010990387265</v>
      </c>
      <c r="M55" s="15">
        <f t="shared" ref="M55" si="25">AVERAGE(M43:M54)</f>
        <v>25.756299591373701</v>
      </c>
      <c r="N55" s="15">
        <f t="shared" si="24"/>
        <v>0.55496616903132223</v>
      </c>
      <c r="O55" s="15">
        <f t="shared" si="24"/>
        <v>0.55720159781354461</v>
      </c>
      <c r="P55" s="15">
        <f t="shared" si="24"/>
        <v>46.675322096000002</v>
      </c>
      <c r="Q55" s="15">
        <f t="shared" si="24"/>
        <v>83.623051858414044</v>
      </c>
      <c r="R55" s="15">
        <f t="shared" si="24"/>
        <v>57.501787141561969</v>
      </c>
      <c r="S55" s="15">
        <f t="shared" ref="S55" si="26">AVERAGE(S43:S54)</f>
        <v>10.879227244989837</v>
      </c>
    </row>
    <row r="56" spans="1:19" x14ac:dyDescent="0.25">
      <c r="B56" s="5" t="s">
        <v>15</v>
      </c>
      <c r="C56" s="17">
        <f t="shared" ref="C56:R56" si="27">STDEV(C43:C54)</f>
        <v>2.3502417670606497</v>
      </c>
      <c r="D56" s="18">
        <f t="shared" si="27"/>
        <v>1.0013248799223533</v>
      </c>
      <c r="E56" s="17">
        <f t="shared" si="27"/>
        <v>0.9379216223634923</v>
      </c>
      <c r="F56" s="17">
        <f t="shared" si="27"/>
        <v>0.68018491246977475</v>
      </c>
      <c r="G56" s="17">
        <f t="shared" si="27"/>
        <v>6.995792891575495</v>
      </c>
      <c r="H56" s="18">
        <f t="shared" si="27"/>
        <v>2.1000122654764408</v>
      </c>
      <c r="I56" s="18">
        <f t="shared" si="27"/>
        <v>5.8370563227667693</v>
      </c>
      <c r="J56" s="17">
        <f t="shared" si="27"/>
        <v>2.9504302459749172</v>
      </c>
      <c r="K56" s="17">
        <f t="shared" si="27"/>
        <v>4.6925809284051549</v>
      </c>
      <c r="L56" s="17">
        <f t="shared" si="27"/>
        <v>4.7342311804005623</v>
      </c>
      <c r="M56" s="17">
        <f t="shared" ref="M56" si="28">STDEV(M43:M54)</f>
        <v>3.9674294375464321</v>
      </c>
      <c r="N56" s="17">
        <f t="shared" si="27"/>
        <v>0.11582822290489458</v>
      </c>
      <c r="O56" s="17">
        <f t="shared" si="27"/>
        <v>0.11770736405506371</v>
      </c>
      <c r="P56" s="17">
        <f t="shared" si="27"/>
        <v>11.868611373844301</v>
      </c>
      <c r="Q56" s="17">
        <f t="shared" si="27"/>
        <v>19.248863620066153</v>
      </c>
      <c r="R56" s="17">
        <f t="shared" si="27"/>
        <v>8.7339804772631879</v>
      </c>
      <c r="S56" s="17">
        <f t="shared" ref="S56" si="29">STDEV(S43:S54)</f>
        <v>3.1050340180985856</v>
      </c>
    </row>
    <row r="57" spans="1:19" x14ac:dyDescent="0.25">
      <c r="B57" s="5" t="s">
        <v>16</v>
      </c>
      <c r="C57" s="17">
        <f t="shared" ref="C57:R57" si="30">C56/SQRT(C58)</f>
        <v>0.67845635843658392</v>
      </c>
      <c r="D57" s="18">
        <f t="shared" si="30"/>
        <v>0.28905759448472018</v>
      </c>
      <c r="E57" s="17">
        <f t="shared" si="30"/>
        <v>0.2707546505751664</v>
      </c>
      <c r="F57" s="17">
        <f t="shared" si="30"/>
        <v>0.19635247115657326</v>
      </c>
      <c r="G57" s="17">
        <f t="shared" si="30"/>
        <v>2.0195114545729913</v>
      </c>
      <c r="H57" s="18">
        <f t="shared" si="30"/>
        <v>0.6062213233871695</v>
      </c>
      <c r="I57" s="18">
        <f t="shared" si="30"/>
        <v>1.6850130196122008</v>
      </c>
      <c r="J57" s="17">
        <f t="shared" si="30"/>
        <v>0.85171584836941616</v>
      </c>
      <c r="K57" s="17">
        <f t="shared" si="30"/>
        <v>1.3546314311044101</v>
      </c>
      <c r="L57" s="17">
        <f t="shared" si="30"/>
        <v>1.3666548232050924</v>
      </c>
      <c r="M57" s="17">
        <f t="shared" ref="M57" si="31">M56/SQRT(M58)</f>
        <v>1.1452982268791392</v>
      </c>
      <c r="N57" s="10">
        <f t="shared" si="30"/>
        <v>3.3436727836948434E-2</v>
      </c>
      <c r="O57" s="10">
        <f t="shared" si="30"/>
        <v>3.397918916139616E-2</v>
      </c>
      <c r="P57" s="17">
        <f t="shared" si="30"/>
        <v>3.426172985798031</v>
      </c>
      <c r="Q57" s="17">
        <f t="shared" si="30"/>
        <v>5.5566682963197946</v>
      </c>
      <c r="R57" s="17">
        <f t="shared" si="30"/>
        <v>2.5212829898224189</v>
      </c>
      <c r="S57" s="17">
        <f t="shared" ref="S57" si="32">S56/SQRT(S58)</f>
        <v>0.89634611309608192</v>
      </c>
    </row>
    <row r="58" spans="1:19" x14ac:dyDescent="0.25">
      <c r="B58" s="5" t="s">
        <v>17</v>
      </c>
      <c r="C58" s="13">
        <f t="shared" ref="C58:R58" si="33">COUNT(C43:C54)</f>
        <v>12</v>
      </c>
      <c r="D58" s="2">
        <f t="shared" si="33"/>
        <v>12</v>
      </c>
      <c r="E58" s="13">
        <f t="shared" si="33"/>
        <v>12</v>
      </c>
      <c r="F58" s="13">
        <f t="shared" si="33"/>
        <v>12</v>
      </c>
      <c r="G58" s="13">
        <f t="shared" si="33"/>
        <v>12</v>
      </c>
      <c r="H58" s="2">
        <f t="shared" si="33"/>
        <v>12</v>
      </c>
      <c r="I58" s="2">
        <f t="shared" si="33"/>
        <v>12</v>
      </c>
      <c r="J58" s="13">
        <f t="shared" si="33"/>
        <v>12</v>
      </c>
      <c r="K58" s="13">
        <f t="shared" si="33"/>
        <v>12</v>
      </c>
      <c r="L58" s="13">
        <f t="shared" si="33"/>
        <v>12</v>
      </c>
      <c r="M58" s="13">
        <f t="shared" ref="M58" si="34">COUNT(M43:M54)</f>
        <v>12</v>
      </c>
      <c r="N58" s="13">
        <f t="shared" si="33"/>
        <v>12</v>
      </c>
      <c r="O58" s="13">
        <f t="shared" si="33"/>
        <v>12</v>
      </c>
      <c r="P58" s="13">
        <f t="shared" si="33"/>
        <v>12</v>
      </c>
      <c r="Q58" s="13">
        <f t="shared" si="33"/>
        <v>12</v>
      </c>
      <c r="R58" s="13">
        <f t="shared" si="33"/>
        <v>12</v>
      </c>
      <c r="S58" s="13">
        <f t="shared" ref="S58" si="35">COUNT(S43:S54)</f>
        <v>12</v>
      </c>
    </row>
    <row r="60" spans="1:19" x14ac:dyDescent="0.25">
      <c r="A60" s="6" t="s">
        <v>29</v>
      </c>
      <c r="B60" s="2" t="s">
        <v>25</v>
      </c>
      <c r="C60" s="10" t="s">
        <v>0</v>
      </c>
      <c r="D60" s="2" t="s">
        <v>31</v>
      </c>
      <c r="E60" s="10" t="s">
        <v>1</v>
      </c>
      <c r="F60" s="10" t="s">
        <v>2</v>
      </c>
      <c r="G60" s="10" t="s">
        <v>3</v>
      </c>
      <c r="H60" s="2" t="s">
        <v>32</v>
      </c>
      <c r="I60" s="2" t="s">
        <v>33</v>
      </c>
      <c r="J60" s="10" t="s">
        <v>4</v>
      </c>
      <c r="K60" s="10" t="s">
        <v>5</v>
      </c>
      <c r="L60" s="10" t="s">
        <v>6</v>
      </c>
      <c r="M60" s="10" t="s">
        <v>34</v>
      </c>
      <c r="N60" s="10" t="s">
        <v>7</v>
      </c>
      <c r="O60" s="10" t="s">
        <v>8</v>
      </c>
      <c r="P60" s="10" t="s">
        <v>9</v>
      </c>
      <c r="Q60" s="10" t="s">
        <v>10</v>
      </c>
      <c r="R60" s="10" t="s">
        <v>11</v>
      </c>
      <c r="S60" s="11" t="s">
        <v>35</v>
      </c>
    </row>
    <row r="61" spans="1:19" x14ac:dyDescent="0.25">
      <c r="A61" s="5">
        <v>2</v>
      </c>
      <c r="B61" s="2" t="s">
        <v>18</v>
      </c>
      <c r="C61" s="10">
        <v>28</v>
      </c>
      <c r="D61" s="2">
        <v>16.899999999999999</v>
      </c>
      <c r="E61" s="10">
        <v>7.2</v>
      </c>
      <c r="F61" s="10">
        <v>8.6</v>
      </c>
      <c r="G61" s="10">
        <v>32</v>
      </c>
      <c r="H61" s="2">
        <v>7.6</v>
      </c>
      <c r="I61" s="2">
        <v>76.3</v>
      </c>
      <c r="J61" s="10">
        <v>9.57</v>
      </c>
      <c r="K61" s="10">
        <v>17.686535652996355</v>
      </c>
      <c r="L61" s="10">
        <v>51.74743973708442</v>
      </c>
      <c r="M61" s="10">
        <v>31.233276127025949</v>
      </c>
      <c r="N61" s="10">
        <v>0.58064516129032262</v>
      </c>
      <c r="O61" s="10">
        <v>0.69354838709677413</v>
      </c>
      <c r="P61" s="10">
        <v>51.647458304000018</v>
      </c>
      <c r="Q61" s="10">
        <v>95.450847719993618</v>
      </c>
      <c r="R61" s="10">
        <v>59.139931128096478</v>
      </c>
      <c r="S61" s="10">
        <v>14.045733642922913</v>
      </c>
    </row>
    <row r="62" spans="1:19" x14ac:dyDescent="0.25">
      <c r="A62" s="5">
        <v>3</v>
      </c>
      <c r="B62" s="2" t="s">
        <v>18</v>
      </c>
      <c r="C62" s="10">
        <v>32.200000000000003</v>
      </c>
      <c r="D62" s="2">
        <v>20.2</v>
      </c>
      <c r="E62" s="10">
        <v>7.6</v>
      </c>
      <c r="F62" s="10">
        <v>6.2</v>
      </c>
      <c r="G62" s="10">
        <v>47.3</v>
      </c>
      <c r="H62" s="2">
        <v>13.1</v>
      </c>
      <c r="I62" s="2">
        <v>72.3</v>
      </c>
      <c r="J62" s="10">
        <v>15.2</v>
      </c>
      <c r="K62" s="10">
        <v>25.544546044684324</v>
      </c>
      <c r="L62" s="10">
        <v>54.114104120976009</v>
      </c>
      <c r="M62" s="10">
        <v>33.947357243593643</v>
      </c>
      <c r="N62" s="10">
        <v>0.53146853146853146</v>
      </c>
      <c r="O62" s="10">
        <v>0.43356643356643354</v>
      </c>
      <c r="P62" s="10">
        <v>53.206692864000019</v>
      </c>
      <c r="Q62" s="10">
        <v>89.417158930909565</v>
      </c>
      <c r="R62" s="10">
        <v>79.490593941682135</v>
      </c>
      <c r="S62" s="10">
        <v>22.015365341142413</v>
      </c>
    </row>
    <row r="63" spans="1:19" x14ac:dyDescent="0.25">
      <c r="A63" s="5">
        <v>5</v>
      </c>
      <c r="B63" s="2" t="s">
        <v>18</v>
      </c>
      <c r="C63" s="10">
        <v>34.9</v>
      </c>
      <c r="D63" s="2">
        <v>21.9</v>
      </c>
      <c r="E63" s="10">
        <v>9.6999999999999993</v>
      </c>
      <c r="F63" s="10">
        <v>8</v>
      </c>
      <c r="G63" s="10">
        <v>50.49</v>
      </c>
      <c r="H63" s="2">
        <v>15.97</v>
      </c>
      <c r="I63" s="2">
        <v>68.3</v>
      </c>
      <c r="J63" s="10">
        <v>8</v>
      </c>
      <c r="K63" s="10">
        <v>13.444497918254909</v>
      </c>
      <c r="L63" s="10">
        <v>58.651622168387036</v>
      </c>
      <c r="M63" s="10">
        <v>36.804313051222806</v>
      </c>
      <c r="N63" s="10">
        <v>0.67832167832167822</v>
      </c>
      <c r="O63" s="10">
        <v>0.55944055944055937</v>
      </c>
      <c r="P63" s="10">
        <v>85.715657663999963</v>
      </c>
      <c r="Q63" s="10">
        <v>144.05049762818723</v>
      </c>
      <c r="R63" s="10">
        <v>84.851587486586297</v>
      </c>
      <c r="S63" s="10">
        <v>26.838578969316362</v>
      </c>
    </row>
    <row r="64" spans="1:19" x14ac:dyDescent="0.25">
      <c r="A64" s="5">
        <v>6</v>
      </c>
      <c r="B64" s="2" t="s">
        <v>18</v>
      </c>
      <c r="C64" s="10">
        <v>31.1</v>
      </c>
      <c r="D64" s="2">
        <v>16.3</v>
      </c>
      <c r="E64" s="10">
        <v>7.6</v>
      </c>
      <c r="F64" s="10">
        <v>7.6</v>
      </c>
      <c r="G64" s="10">
        <v>40.299999999999997</v>
      </c>
      <c r="H64" s="2">
        <v>12.27</v>
      </c>
      <c r="I64" s="2">
        <v>69.63</v>
      </c>
      <c r="J64" s="10">
        <v>9</v>
      </c>
      <c r="K64" s="10">
        <v>13.531003277789152</v>
      </c>
      <c r="L64" s="10">
        <v>46.757133548804738</v>
      </c>
      <c r="M64" s="10">
        <v>24.506150380884797</v>
      </c>
      <c r="N64" s="10">
        <v>0.44970414201183434</v>
      </c>
      <c r="O64" s="10">
        <v>0.44970414201183434</v>
      </c>
      <c r="P64" s="10">
        <v>57.552115712000038</v>
      </c>
      <c r="Q64" s="10">
        <v>86.526429593641453</v>
      </c>
      <c r="R64" s="10">
        <v>60.588825788322531</v>
      </c>
      <c r="S64" s="10">
        <v>18.447267802052544</v>
      </c>
    </row>
    <row r="65" spans="1:19" x14ac:dyDescent="0.25">
      <c r="A65" s="5">
        <v>11</v>
      </c>
      <c r="B65" s="2" t="s">
        <v>18</v>
      </c>
      <c r="C65" s="10">
        <v>26.9</v>
      </c>
      <c r="D65" s="2">
        <v>17.5</v>
      </c>
      <c r="E65" s="10">
        <v>7.1</v>
      </c>
      <c r="F65" s="10">
        <v>7.8</v>
      </c>
      <c r="G65" s="10">
        <v>28.6</v>
      </c>
      <c r="H65" s="2">
        <v>7.3</v>
      </c>
      <c r="I65" s="2">
        <v>74.45</v>
      </c>
      <c r="J65" s="10">
        <v>6.87</v>
      </c>
      <c r="K65" s="10">
        <v>12.056802985431595</v>
      </c>
      <c r="L65" s="10">
        <v>47.209315910933029</v>
      </c>
      <c r="M65" s="10">
        <v>30.712380239454575</v>
      </c>
      <c r="N65" s="10">
        <v>0.52985074626865669</v>
      </c>
      <c r="O65" s="10">
        <v>0.58208955223880599</v>
      </c>
      <c r="P65" s="10">
        <v>44.570342335999996</v>
      </c>
      <c r="Q65" s="10">
        <v>78.220645784336682</v>
      </c>
      <c r="R65" s="10">
        <v>50.192804277051479</v>
      </c>
      <c r="S65" s="10">
        <v>12.811450042743909</v>
      </c>
    </row>
    <row r="66" spans="1:19" x14ac:dyDescent="0.25">
      <c r="A66" s="5">
        <v>12</v>
      </c>
      <c r="B66" s="2" t="s">
        <v>18</v>
      </c>
      <c r="C66" s="10">
        <v>31.1</v>
      </c>
      <c r="D66" s="2">
        <v>18.899999999999999</v>
      </c>
      <c r="E66" s="10">
        <v>7.1</v>
      </c>
      <c r="F66" s="10">
        <v>6.8</v>
      </c>
      <c r="G66" s="10">
        <v>45</v>
      </c>
      <c r="H66" s="2">
        <v>16</v>
      </c>
      <c r="I66" s="2">
        <v>63.25</v>
      </c>
      <c r="J66" s="10">
        <v>17.2</v>
      </c>
      <c r="K66" s="10">
        <v>25.36145939783859</v>
      </c>
      <c r="L66" s="10">
        <v>45.857057399580249</v>
      </c>
      <c r="M66" s="10">
        <v>27.868115268555197</v>
      </c>
      <c r="N66" s="10">
        <v>0.40804597701149425</v>
      </c>
      <c r="O66" s="10">
        <v>0.39080459770114945</v>
      </c>
      <c r="P66" s="10">
        <v>50.789747008000006</v>
      </c>
      <c r="Q66" s="10">
        <v>74.889657358714317</v>
      </c>
      <c r="R66" s="10">
        <v>66.352655401321897</v>
      </c>
      <c r="S66" s="12">
        <v>23.592055253803341</v>
      </c>
    </row>
    <row r="67" spans="1:19" x14ac:dyDescent="0.25">
      <c r="A67" s="5">
        <v>15</v>
      </c>
      <c r="B67" s="2" t="s">
        <v>24</v>
      </c>
      <c r="C67" s="10">
        <v>29.5</v>
      </c>
      <c r="D67" s="2">
        <v>17.3</v>
      </c>
      <c r="E67" s="10">
        <v>6.7</v>
      </c>
      <c r="F67" s="10">
        <v>7.4</v>
      </c>
      <c r="G67" s="10">
        <v>33.6</v>
      </c>
      <c r="H67" s="2">
        <v>8.76</v>
      </c>
      <c r="I67" s="13">
        <v>73.930000000000007</v>
      </c>
      <c r="J67" s="10">
        <v>11</v>
      </c>
      <c r="K67" s="10">
        <v>21.012769982033532</v>
      </c>
      <c r="L67" s="10">
        <v>56.352428588180835</v>
      </c>
      <c r="M67" s="10">
        <v>33.047356426289099</v>
      </c>
      <c r="N67" s="10">
        <v>0.56779661016949146</v>
      </c>
      <c r="O67" s="10">
        <v>0.6271186440677966</v>
      </c>
      <c r="P67" s="10">
        <v>47.598787391999998</v>
      </c>
      <c r="Q67" s="10">
        <v>90.925670081073974</v>
      </c>
      <c r="R67" s="10">
        <v>64.184461036029703</v>
      </c>
      <c r="S67" s="10">
        <v>16.733805912964886</v>
      </c>
    </row>
    <row r="68" spans="1:19" x14ac:dyDescent="0.25">
      <c r="A68" s="5">
        <v>16</v>
      </c>
      <c r="B68" s="2" t="s">
        <v>24</v>
      </c>
      <c r="C68" s="10">
        <v>30.3</v>
      </c>
      <c r="D68" s="2">
        <v>19.5</v>
      </c>
      <c r="E68" s="10">
        <v>7.9</v>
      </c>
      <c r="F68" s="10">
        <v>7.5</v>
      </c>
      <c r="G68" s="10">
        <v>35.9</v>
      </c>
      <c r="H68" s="2">
        <v>11.9</v>
      </c>
      <c r="I68" s="13">
        <v>66.900000000000006</v>
      </c>
      <c r="J68" s="10">
        <v>12</v>
      </c>
      <c r="K68" s="10">
        <v>21.942166633197211</v>
      </c>
      <c r="L68" s="10">
        <v>55.403970748822957</v>
      </c>
      <c r="M68" s="10">
        <v>35.656020778945468</v>
      </c>
      <c r="N68" s="10">
        <v>0.62698412698412698</v>
      </c>
      <c r="O68" s="10">
        <v>0.59523809523809523</v>
      </c>
      <c r="P68" s="10">
        <v>56.265219712000018</v>
      </c>
      <c r="Q68" s="10">
        <v>102.88173554784639</v>
      </c>
      <c r="R68" s="10">
        <v>65.643648510981649</v>
      </c>
      <c r="S68" s="10">
        <v>21.759315244587235</v>
      </c>
    </row>
    <row r="69" spans="1:19" x14ac:dyDescent="0.25">
      <c r="A69" s="5">
        <v>17</v>
      </c>
      <c r="B69" s="2" t="s">
        <v>24</v>
      </c>
      <c r="C69" s="10">
        <v>31.8</v>
      </c>
      <c r="D69" s="2">
        <v>18.7</v>
      </c>
      <c r="E69" s="10">
        <v>8.1999999999999993</v>
      </c>
      <c r="F69" s="10">
        <v>9</v>
      </c>
      <c r="G69" s="10">
        <v>40.4</v>
      </c>
      <c r="H69" s="2">
        <v>10.7</v>
      </c>
      <c r="I69" s="2">
        <v>73.400000000000006</v>
      </c>
      <c r="J69" s="10">
        <v>10.8</v>
      </c>
      <c r="K69" s="10">
        <v>20.288291127066522</v>
      </c>
      <c r="L69" s="10">
        <v>59.737746096362535</v>
      </c>
      <c r="M69" s="10">
        <v>35.128800377420738</v>
      </c>
      <c r="N69" s="10">
        <v>0.6776859504132231</v>
      </c>
      <c r="O69" s="10">
        <v>0.74380165289256206</v>
      </c>
      <c r="P69" s="10">
        <v>71.129483776000015</v>
      </c>
      <c r="Q69" s="10">
        <v>133.61996986717068</v>
      </c>
      <c r="R69" s="10">
        <v>75.893237179026613</v>
      </c>
      <c r="S69" s="10">
        <v>20.100436579593683</v>
      </c>
    </row>
    <row r="70" spans="1:19" x14ac:dyDescent="0.25">
      <c r="A70" s="5">
        <v>20</v>
      </c>
      <c r="B70" s="2" t="s">
        <v>24</v>
      </c>
      <c r="C70" s="10">
        <v>27.2</v>
      </c>
      <c r="D70" s="2">
        <v>18.399999999999999</v>
      </c>
      <c r="E70" s="10">
        <v>7</v>
      </c>
      <c r="F70" s="10">
        <v>6.2</v>
      </c>
      <c r="G70" s="10">
        <v>26.95</v>
      </c>
      <c r="H70" s="2">
        <v>10.31</v>
      </c>
      <c r="I70" s="13">
        <v>61.7</v>
      </c>
      <c r="J70" s="10">
        <v>8</v>
      </c>
      <c r="K70" s="10">
        <v>16.312208407303615</v>
      </c>
      <c r="L70" s="10">
        <v>55.461508584832295</v>
      </c>
      <c r="M70" s="10">
        <v>37.518079336798316</v>
      </c>
      <c r="N70" s="10">
        <v>0.65420560747663559</v>
      </c>
      <c r="O70" s="10">
        <v>0.57943925233644866</v>
      </c>
      <c r="P70" s="10">
        <v>38.119091712000014</v>
      </c>
      <c r="Q70" s="10">
        <v>77.725821037908034</v>
      </c>
      <c r="R70" s="10">
        <v>54.951752072104057</v>
      </c>
      <c r="S70" s="10">
        <v>21.022358584912535</v>
      </c>
    </row>
    <row r="71" spans="1:19" x14ac:dyDescent="0.25">
      <c r="A71" s="5">
        <v>21</v>
      </c>
      <c r="B71" s="2" t="s">
        <v>24</v>
      </c>
      <c r="C71" s="10">
        <v>28.8</v>
      </c>
      <c r="D71" s="2">
        <v>18.399999999999999</v>
      </c>
      <c r="E71" s="10">
        <v>6.2</v>
      </c>
      <c r="F71" s="10">
        <v>6</v>
      </c>
      <c r="G71" s="10">
        <v>31.6</v>
      </c>
      <c r="H71" s="2">
        <v>10.3</v>
      </c>
      <c r="I71" s="13">
        <v>67.400000000000006</v>
      </c>
      <c r="J71" s="10">
        <v>7</v>
      </c>
      <c r="K71" s="10">
        <v>15.900681482585298</v>
      </c>
      <c r="L71" s="10">
        <v>65.419946671208081</v>
      </c>
      <c r="M71" s="10">
        <v>41.796077039938496</v>
      </c>
      <c r="N71" s="10">
        <v>0.68131868131868134</v>
      </c>
      <c r="O71" s="10">
        <v>0.65934065934065933</v>
      </c>
      <c r="P71" s="10">
        <v>37.468061695999999</v>
      </c>
      <c r="Q71" s="10">
        <v>85.10967354256438</v>
      </c>
      <c r="R71" s="10">
        <v>71.780219264242206</v>
      </c>
      <c r="S71" s="10">
        <v>23.396717038661226</v>
      </c>
    </row>
    <row r="72" spans="1:19" x14ac:dyDescent="0.25">
      <c r="A72" s="8">
        <v>22</v>
      </c>
      <c r="B72" s="3" t="s">
        <v>24</v>
      </c>
      <c r="C72" s="14">
        <v>32.700000000000003</v>
      </c>
      <c r="D72" s="3">
        <v>20.5</v>
      </c>
      <c r="E72" s="14">
        <v>6.5</v>
      </c>
      <c r="F72" s="14">
        <v>7.5</v>
      </c>
      <c r="G72" s="14">
        <v>43.1</v>
      </c>
      <c r="H72" s="3">
        <v>13.5</v>
      </c>
      <c r="I72" s="3">
        <v>68.599999999999994</v>
      </c>
      <c r="J72" s="14">
        <v>10.4</v>
      </c>
      <c r="K72" s="14">
        <v>21.205870929494701</v>
      </c>
      <c r="L72" s="14">
        <v>66.676151864853537</v>
      </c>
      <c r="M72" s="14">
        <v>41.800034043715513</v>
      </c>
      <c r="N72" s="14">
        <v>0.60747663551401876</v>
      </c>
      <c r="O72" s="14">
        <v>0.70093457943925241</v>
      </c>
      <c r="P72" s="14">
        <v>55.646140160000023</v>
      </c>
      <c r="Q72" s="14">
        <v>113.46392941899347</v>
      </c>
      <c r="R72" s="14">
        <v>87.882022794348231</v>
      </c>
      <c r="S72" s="14">
        <v>27.526851687324854</v>
      </c>
    </row>
    <row r="73" spans="1:19" x14ac:dyDescent="0.25">
      <c r="B73" s="4" t="s">
        <v>14</v>
      </c>
      <c r="C73" s="15">
        <f t="shared" ref="C73:R73" si="36">AVERAGE(C61:C72)</f>
        <v>30.375</v>
      </c>
      <c r="D73" s="16">
        <f t="shared" si="36"/>
        <v>18.708333333333332</v>
      </c>
      <c r="E73" s="15">
        <f t="shared" si="36"/>
        <v>7.4000000000000012</v>
      </c>
      <c r="F73" s="15">
        <f t="shared" si="36"/>
        <v>7.3833333333333329</v>
      </c>
      <c r="G73" s="15">
        <f t="shared" si="36"/>
        <v>37.93666666666666</v>
      </c>
      <c r="H73" s="16">
        <f t="shared" si="36"/>
        <v>11.475833333333334</v>
      </c>
      <c r="I73" s="16">
        <f t="shared" si="36"/>
        <v>69.679999999999993</v>
      </c>
      <c r="J73" s="15">
        <f t="shared" si="36"/>
        <v>10.42</v>
      </c>
      <c r="K73" s="15">
        <f t="shared" si="36"/>
        <v>18.690569486556317</v>
      </c>
      <c r="L73" s="15">
        <f t="shared" si="36"/>
        <v>55.282368786668805</v>
      </c>
      <c r="M73" s="15">
        <f t="shared" ref="M73" si="37">AVERAGE(M61:M72)</f>
        <v>34.168163359487053</v>
      </c>
      <c r="N73" s="15">
        <f t="shared" si="36"/>
        <v>0.58279198735405791</v>
      </c>
      <c r="O73" s="15">
        <f t="shared" si="36"/>
        <v>0.58458554628086423</v>
      </c>
      <c r="P73" s="15">
        <f t="shared" si="36"/>
        <v>54.142399861333338</v>
      </c>
      <c r="Q73" s="15">
        <f t="shared" si="36"/>
        <v>97.690169709278322</v>
      </c>
      <c r="R73" s="15">
        <f t="shared" si="36"/>
        <v>68.412644906649447</v>
      </c>
      <c r="S73" s="15">
        <f t="shared" ref="S73" si="38">AVERAGE(S61:S72)</f>
        <v>20.690828008335494</v>
      </c>
    </row>
    <row r="74" spans="1:19" x14ac:dyDescent="0.25">
      <c r="B74" s="5" t="s">
        <v>15</v>
      </c>
      <c r="C74" s="17">
        <f t="shared" ref="C74:R74" si="39">STDEV(C61:C72)</f>
        <v>2.3996685377170519</v>
      </c>
      <c r="D74" s="18">
        <f t="shared" si="39"/>
        <v>1.6233849783334782</v>
      </c>
      <c r="E74" s="17">
        <f t="shared" si="39"/>
        <v>0.92343233251129542</v>
      </c>
      <c r="F74" s="17">
        <f t="shared" si="39"/>
        <v>0.94275547136459881</v>
      </c>
      <c r="G74" s="17">
        <f t="shared" si="39"/>
        <v>7.625879780342868</v>
      </c>
      <c r="H74" s="18">
        <f t="shared" si="39"/>
        <v>2.8823994371272494</v>
      </c>
      <c r="I74" s="18">
        <f t="shared" si="39"/>
        <v>4.5363982509154868</v>
      </c>
      <c r="J74" s="17">
        <f t="shared" si="39"/>
        <v>3.1701018050759036</v>
      </c>
      <c r="K74" s="17">
        <f t="shared" si="39"/>
        <v>4.5618988330541796</v>
      </c>
      <c r="L74" s="17">
        <f t="shared" si="39"/>
        <v>6.779204959129256</v>
      </c>
      <c r="M74" s="17">
        <f t="shared" ref="M74" si="40">STDEV(M61:M72)</f>
        <v>5.1579096100451993</v>
      </c>
      <c r="N74" s="17">
        <f t="shared" si="39"/>
        <v>9.0159133426880936E-2</v>
      </c>
      <c r="O74" s="17">
        <f t="shared" si="39"/>
        <v>0.11179788633604766</v>
      </c>
      <c r="P74" s="17">
        <f t="shared" si="39"/>
        <v>13.454938458748874</v>
      </c>
      <c r="Q74" s="17">
        <f t="shared" si="39"/>
        <v>22.188467605033608</v>
      </c>
      <c r="R74" s="17">
        <f t="shared" si="39"/>
        <v>11.791592970626052</v>
      </c>
      <c r="S74" s="17">
        <f t="shared" ref="S74" si="41">STDEV(S61:S72)</f>
        <v>4.5781399337896014</v>
      </c>
    </row>
    <row r="75" spans="1:19" x14ac:dyDescent="0.25">
      <c r="B75" s="5" t="s">
        <v>16</v>
      </c>
      <c r="C75" s="17">
        <f t="shared" ref="C75:R75" si="42">C74/SQRT(C76)</f>
        <v>0.69272463810840779</v>
      </c>
      <c r="D75" s="18">
        <f t="shared" si="42"/>
        <v>0.46863087711961421</v>
      </c>
      <c r="E75" s="17">
        <f t="shared" si="42"/>
        <v>0.26657195287690022</v>
      </c>
      <c r="F75" s="17">
        <f t="shared" si="42"/>
        <v>0.27215006258617186</v>
      </c>
      <c r="G75" s="17">
        <f t="shared" si="42"/>
        <v>2.2014018719943396</v>
      </c>
      <c r="H75" s="18">
        <f t="shared" si="42"/>
        <v>0.83207704546872163</v>
      </c>
      <c r="I75" s="18">
        <f t="shared" si="42"/>
        <v>1.3095453756587019</v>
      </c>
      <c r="J75" s="17">
        <f t="shared" si="42"/>
        <v>0.91512956525954581</v>
      </c>
      <c r="K75" s="17">
        <f t="shared" si="42"/>
        <v>1.3169067596398352</v>
      </c>
      <c r="L75" s="17">
        <f t="shared" si="42"/>
        <v>1.9569879040224611</v>
      </c>
      <c r="M75" s="17">
        <f t="shared" ref="M75" si="43">M74/SQRT(M76)</f>
        <v>1.4889602509076769</v>
      </c>
      <c r="N75" s="10">
        <f t="shared" si="42"/>
        <v>2.6026699976956547E-2</v>
      </c>
      <c r="O75" s="10">
        <f t="shared" si="42"/>
        <v>3.2273269885474153E-2</v>
      </c>
      <c r="P75" s="17">
        <f t="shared" si="42"/>
        <v>3.8841061705442557</v>
      </c>
      <c r="Q75" s="17">
        <f t="shared" si="42"/>
        <v>6.4052588723357227</v>
      </c>
      <c r="R75" s="17">
        <f t="shared" si="42"/>
        <v>3.4039396878827253</v>
      </c>
      <c r="S75" s="17">
        <f t="shared" ref="S75" si="44">S74/SQRT(S76)</f>
        <v>1.321595161580601</v>
      </c>
    </row>
    <row r="76" spans="1:19" x14ac:dyDescent="0.25">
      <c r="B76" s="5" t="s">
        <v>17</v>
      </c>
      <c r="C76" s="13">
        <f t="shared" ref="C76:R76" si="45">COUNT(C61:C72)</f>
        <v>12</v>
      </c>
      <c r="D76" s="2">
        <f t="shared" si="45"/>
        <v>12</v>
      </c>
      <c r="E76" s="13">
        <f t="shared" si="45"/>
        <v>12</v>
      </c>
      <c r="F76" s="13">
        <f t="shared" si="45"/>
        <v>12</v>
      </c>
      <c r="G76" s="13">
        <f t="shared" si="45"/>
        <v>12</v>
      </c>
      <c r="H76" s="2">
        <f t="shared" si="45"/>
        <v>12</v>
      </c>
      <c r="I76" s="2">
        <f t="shared" si="45"/>
        <v>12</v>
      </c>
      <c r="J76" s="13">
        <f t="shared" si="45"/>
        <v>12</v>
      </c>
      <c r="K76" s="13">
        <f t="shared" si="45"/>
        <v>12</v>
      </c>
      <c r="L76" s="13">
        <f t="shared" si="45"/>
        <v>12</v>
      </c>
      <c r="M76" s="13">
        <f t="shared" ref="M76" si="46">COUNT(M61:M72)</f>
        <v>12</v>
      </c>
      <c r="N76" s="13">
        <f t="shared" si="45"/>
        <v>12</v>
      </c>
      <c r="O76" s="13">
        <f t="shared" si="45"/>
        <v>12</v>
      </c>
      <c r="P76" s="13">
        <f t="shared" si="45"/>
        <v>12</v>
      </c>
      <c r="Q76" s="13">
        <f t="shared" si="45"/>
        <v>12</v>
      </c>
      <c r="R76" s="13">
        <f t="shared" si="45"/>
        <v>12</v>
      </c>
      <c r="S76" s="13">
        <f t="shared" ref="S76" si="47">COUNT(S61:S72)</f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workbookViewId="0"/>
  </sheetViews>
  <sheetFormatPr defaultRowHeight="15" x14ac:dyDescent="0.25"/>
  <cols>
    <col min="1" max="2" width="9.140625" style="19"/>
    <col min="3" max="7" width="12.7109375" style="22" customWidth="1"/>
    <col min="8" max="16384" width="9.140625" style="19"/>
  </cols>
  <sheetData>
    <row r="2" spans="1:7" x14ac:dyDescent="0.25">
      <c r="A2" s="28" t="s">
        <v>43</v>
      </c>
    </row>
    <row r="4" spans="1:7" ht="17.25" x14ac:dyDescent="0.25">
      <c r="B4" s="20" t="s">
        <v>36</v>
      </c>
      <c r="C4" s="21" t="s">
        <v>37</v>
      </c>
      <c r="D4" s="21" t="s">
        <v>38</v>
      </c>
      <c r="E4" s="21" t="s">
        <v>9</v>
      </c>
      <c r="F4" s="21" t="s">
        <v>42</v>
      </c>
      <c r="G4" s="21" t="s">
        <v>39</v>
      </c>
    </row>
    <row r="5" spans="1:7" x14ac:dyDescent="0.25">
      <c r="A5" s="29" t="s">
        <v>40</v>
      </c>
      <c r="B5" s="20">
        <v>1</v>
      </c>
      <c r="C5" s="22">
        <v>4</v>
      </c>
      <c r="D5" s="22">
        <v>4</v>
      </c>
      <c r="E5" s="22">
        <v>108</v>
      </c>
      <c r="G5" s="22">
        <v>13.7</v>
      </c>
    </row>
    <row r="6" spans="1:7" x14ac:dyDescent="0.25">
      <c r="A6" s="29"/>
      <c r="B6" s="20">
        <v>4</v>
      </c>
      <c r="C6" s="22">
        <v>5.5</v>
      </c>
      <c r="D6" s="22">
        <v>4</v>
      </c>
      <c r="E6" s="22">
        <v>86</v>
      </c>
      <c r="G6" s="22">
        <v>9.3000000000000007</v>
      </c>
    </row>
    <row r="7" spans="1:7" x14ac:dyDescent="0.25">
      <c r="A7" s="29"/>
      <c r="B7" s="20">
        <v>10</v>
      </c>
      <c r="C7" s="22">
        <v>4.5</v>
      </c>
      <c r="D7" s="22">
        <v>4</v>
      </c>
      <c r="E7" s="22">
        <v>112</v>
      </c>
      <c r="G7" s="22">
        <v>15.3</v>
      </c>
    </row>
    <row r="8" spans="1:7" x14ac:dyDescent="0.25">
      <c r="A8" s="29"/>
      <c r="B8" s="20">
        <v>7</v>
      </c>
      <c r="C8" s="22">
        <v>6</v>
      </c>
      <c r="D8" s="22">
        <v>4</v>
      </c>
      <c r="E8" s="22">
        <v>98</v>
      </c>
      <c r="G8" s="22">
        <v>12.5</v>
      </c>
    </row>
    <row r="9" spans="1:7" x14ac:dyDescent="0.25">
      <c r="A9" s="29"/>
      <c r="B9" s="20">
        <v>8</v>
      </c>
      <c r="C9" s="22">
        <v>5</v>
      </c>
      <c r="D9" s="22">
        <v>4.5</v>
      </c>
      <c r="E9" s="22">
        <v>86</v>
      </c>
      <c r="G9" s="22">
        <v>10.1</v>
      </c>
    </row>
    <row r="10" spans="1:7" x14ac:dyDescent="0.25">
      <c r="A10" s="29"/>
      <c r="B10" s="20">
        <v>9</v>
      </c>
      <c r="C10" s="22">
        <v>3</v>
      </c>
      <c r="D10" s="22">
        <v>3</v>
      </c>
      <c r="E10" s="22">
        <v>86</v>
      </c>
      <c r="G10" s="22">
        <v>9.8000000000000007</v>
      </c>
    </row>
    <row r="11" spans="1:7" x14ac:dyDescent="0.25">
      <c r="A11" s="29"/>
      <c r="B11" s="20">
        <v>13</v>
      </c>
      <c r="C11" s="22">
        <v>3.5</v>
      </c>
      <c r="D11" s="22">
        <v>2</v>
      </c>
      <c r="E11" s="22">
        <v>68</v>
      </c>
      <c r="G11" s="22">
        <v>8.6999999999999993</v>
      </c>
    </row>
    <row r="12" spans="1:7" x14ac:dyDescent="0.25">
      <c r="A12" s="29"/>
      <c r="B12" s="20">
        <v>14</v>
      </c>
      <c r="C12" s="22">
        <v>4.5</v>
      </c>
      <c r="D12" s="22">
        <v>2</v>
      </c>
      <c r="E12" s="22">
        <v>60</v>
      </c>
      <c r="G12" s="22">
        <v>9.4</v>
      </c>
    </row>
    <row r="13" spans="1:7" x14ac:dyDescent="0.25">
      <c r="A13" s="29"/>
      <c r="B13" s="20">
        <v>18</v>
      </c>
      <c r="C13" s="22">
        <v>5</v>
      </c>
      <c r="D13" s="22">
        <v>3</v>
      </c>
      <c r="E13" s="22">
        <v>72</v>
      </c>
      <c r="G13" s="22">
        <v>10.4</v>
      </c>
    </row>
    <row r="14" spans="1:7" x14ac:dyDescent="0.25">
      <c r="A14" s="29"/>
      <c r="B14" s="20">
        <v>19</v>
      </c>
      <c r="C14" s="22">
        <v>4</v>
      </c>
      <c r="D14" s="22">
        <v>4</v>
      </c>
      <c r="E14" s="22">
        <v>72</v>
      </c>
      <c r="G14" s="22">
        <v>9.8000000000000007</v>
      </c>
    </row>
    <row r="15" spans="1:7" x14ac:dyDescent="0.25">
      <c r="A15" s="29"/>
      <c r="B15" s="20">
        <v>23</v>
      </c>
      <c r="C15" s="22">
        <v>3</v>
      </c>
      <c r="D15" s="22">
        <v>2.5</v>
      </c>
      <c r="E15" s="22">
        <v>64</v>
      </c>
      <c r="G15" s="22">
        <v>9.3000000000000007</v>
      </c>
    </row>
    <row r="16" spans="1:7" x14ac:dyDescent="0.25">
      <c r="A16" s="29"/>
      <c r="B16" s="20">
        <v>24</v>
      </c>
      <c r="C16" s="22">
        <v>3</v>
      </c>
      <c r="D16" s="22">
        <v>4</v>
      </c>
      <c r="E16" s="22">
        <v>88</v>
      </c>
      <c r="G16" s="22">
        <v>12.9</v>
      </c>
    </row>
    <row r="17" spans="1:7" x14ac:dyDescent="0.25">
      <c r="A17" s="23"/>
      <c r="B17" s="24" t="s">
        <v>14</v>
      </c>
      <c r="C17" s="25">
        <f>AVERAGE(C5:C16)</f>
        <v>4.25</v>
      </c>
      <c r="D17" s="25">
        <f t="shared" ref="D17:G17" si="0">AVERAGE(D5:D16)</f>
        <v>3.4166666666666665</v>
      </c>
      <c r="E17" s="25">
        <f t="shared" si="0"/>
        <v>83.333333333333329</v>
      </c>
      <c r="F17" s="25"/>
      <c r="G17" s="25">
        <f t="shared" si="0"/>
        <v>10.933333333333335</v>
      </c>
    </row>
    <row r="18" spans="1:7" x14ac:dyDescent="0.25">
      <c r="A18" s="23"/>
      <c r="B18" s="20" t="s">
        <v>15</v>
      </c>
      <c r="C18" s="26">
        <f>STDEV(C5:C16)</f>
        <v>1.0112997936948631</v>
      </c>
      <c r="D18" s="26">
        <f t="shared" ref="D18:G18" si="1">STDEV(D5:D16)</f>
        <v>0.87472939538551819</v>
      </c>
      <c r="E18" s="26">
        <f t="shared" si="1"/>
        <v>16.783830602605896</v>
      </c>
      <c r="F18" s="26"/>
      <c r="G18" s="26">
        <f t="shared" si="1"/>
        <v>2.116314692759051</v>
      </c>
    </row>
    <row r="19" spans="1:7" x14ac:dyDescent="0.25">
      <c r="A19" s="23"/>
      <c r="B19" s="20" t="s">
        <v>16</v>
      </c>
      <c r="C19" s="26">
        <f t="shared" ref="C19:G19" si="2">C18/SQRT(C20)</f>
        <v>0.29193710406057111</v>
      </c>
      <c r="D19" s="26">
        <f t="shared" si="2"/>
        <v>0.25251262594695378</v>
      </c>
      <c r="E19" s="26">
        <f t="shared" si="2"/>
        <v>4.8450745582237964</v>
      </c>
      <c r="F19" s="26"/>
      <c r="G19" s="26">
        <f t="shared" si="2"/>
        <v>0.61092742877719919</v>
      </c>
    </row>
    <row r="20" spans="1:7" x14ac:dyDescent="0.25">
      <c r="A20" s="23"/>
      <c r="B20" s="20" t="s">
        <v>17</v>
      </c>
      <c r="C20" s="27">
        <f>COUNT(C5:C16)</f>
        <v>12</v>
      </c>
      <c r="D20" s="27">
        <f t="shared" ref="D20:G20" si="3">COUNT(D5:D16)</f>
        <v>12</v>
      </c>
      <c r="E20" s="27">
        <f t="shared" si="3"/>
        <v>12</v>
      </c>
      <c r="F20" s="27"/>
      <c r="G20" s="27">
        <f t="shared" si="3"/>
        <v>12</v>
      </c>
    </row>
    <row r="21" spans="1:7" x14ac:dyDescent="0.25">
      <c r="A21" s="28"/>
      <c r="B21" s="20"/>
    </row>
    <row r="22" spans="1:7" x14ac:dyDescent="0.25">
      <c r="A22" s="29" t="s">
        <v>41</v>
      </c>
      <c r="B22" s="20">
        <v>2</v>
      </c>
      <c r="C22" s="22">
        <v>4</v>
      </c>
      <c r="D22" s="22">
        <v>3</v>
      </c>
      <c r="E22" s="22">
        <v>74</v>
      </c>
      <c r="G22" s="22">
        <v>12.7</v>
      </c>
    </row>
    <row r="23" spans="1:7" x14ac:dyDescent="0.25">
      <c r="A23" s="29"/>
      <c r="B23" s="20">
        <v>3</v>
      </c>
      <c r="C23" s="22">
        <v>4</v>
      </c>
      <c r="D23" s="22">
        <v>2</v>
      </c>
      <c r="E23" s="22">
        <v>86</v>
      </c>
      <c r="G23" s="22">
        <v>13.7</v>
      </c>
    </row>
    <row r="24" spans="1:7" x14ac:dyDescent="0.25">
      <c r="A24" s="29"/>
      <c r="B24" s="20">
        <v>5</v>
      </c>
      <c r="C24" s="22">
        <v>3</v>
      </c>
      <c r="D24" s="22">
        <v>2</v>
      </c>
      <c r="E24" s="22">
        <v>88</v>
      </c>
      <c r="G24" s="22">
        <v>12.9</v>
      </c>
    </row>
    <row r="25" spans="1:7" x14ac:dyDescent="0.25">
      <c r="A25" s="29"/>
      <c r="B25" s="20">
        <v>6</v>
      </c>
      <c r="C25" s="22">
        <v>9</v>
      </c>
      <c r="D25" s="22">
        <v>3</v>
      </c>
      <c r="E25" s="22">
        <v>112</v>
      </c>
      <c r="G25" s="22">
        <v>16.8</v>
      </c>
    </row>
    <row r="26" spans="1:7" x14ac:dyDescent="0.25">
      <c r="A26" s="29"/>
      <c r="B26" s="20">
        <v>11</v>
      </c>
      <c r="C26" s="22">
        <v>6.5</v>
      </c>
      <c r="D26" s="22">
        <v>2.5</v>
      </c>
      <c r="E26" s="22">
        <v>76</v>
      </c>
      <c r="G26" s="22">
        <v>12</v>
      </c>
    </row>
    <row r="27" spans="1:7" x14ac:dyDescent="0.25">
      <c r="A27" s="29"/>
      <c r="B27" s="20">
        <v>12</v>
      </c>
      <c r="C27" s="22">
        <v>3</v>
      </c>
      <c r="D27" s="22">
        <v>3.5</v>
      </c>
      <c r="E27" s="22">
        <v>94</v>
      </c>
      <c r="G27" s="22">
        <v>17.8</v>
      </c>
    </row>
    <row r="28" spans="1:7" x14ac:dyDescent="0.25">
      <c r="A28" s="29"/>
      <c r="B28" s="20">
        <v>15</v>
      </c>
      <c r="C28" s="22">
        <v>4</v>
      </c>
      <c r="D28" s="22">
        <v>1</v>
      </c>
      <c r="E28" s="22">
        <v>62</v>
      </c>
      <c r="G28" s="22">
        <v>11.1</v>
      </c>
    </row>
    <row r="29" spans="1:7" x14ac:dyDescent="0.25">
      <c r="A29" s="29"/>
      <c r="B29" s="20">
        <v>16</v>
      </c>
      <c r="C29" s="22">
        <v>1.41</v>
      </c>
      <c r="D29" s="22">
        <v>5.5</v>
      </c>
      <c r="E29" s="22">
        <v>78</v>
      </c>
      <c r="G29" s="22">
        <v>11.3</v>
      </c>
    </row>
    <row r="30" spans="1:7" x14ac:dyDescent="0.25">
      <c r="A30" s="29"/>
      <c r="B30" s="20">
        <v>17</v>
      </c>
      <c r="C30" s="22">
        <v>2</v>
      </c>
      <c r="D30" s="22">
        <v>4</v>
      </c>
      <c r="E30" s="22">
        <v>84</v>
      </c>
      <c r="G30" s="22">
        <v>12.6</v>
      </c>
    </row>
    <row r="31" spans="1:7" x14ac:dyDescent="0.25">
      <c r="A31" s="29"/>
      <c r="B31" s="20">
        <v>20</v>
      </c>
      <c r="C31" s="22">
        <v>1.5</v>
      </c>
      <c r="D31" s="22">
        <v>1</v>
      </c>
      <c r="E31" s="22">
        <v>60</v>
      </c>
      <c r="G31" s="22">
        <v>10.6</v>
      </c>
    </row>
    <row r="32" spans="1:7" x14ac:dyDescent="0.25">
      <c r="A32" s="29"/>
      <c r="B32" s="20">
        <v>21</v>
      </c>
      <c r="C32" s="22">
        <v>3</v>
      </c>
      <c r="D32" s="22">
        <v>1.5</v>
      </c>
      <c r="E32" s="22">
        <v>60</v>
      </c>
      <c r="G32" s="22">
        <v>9.3000000000000007</v>
      </c>
    </row>
    <row r="33" spans="1:7" x14ac:dyDescent="0.25">
      <c r="A33" s="29"/>
      <c r="B33" s="20">
        <v>22</v>
      </c>
      <c r="C33" s="22">
        <v>2</v>
      </c>
      <c r="D33" s="22">
        <v>1.5</v>
      </c>
      <c r="E33" s="22">
        <v>78</v>
      </c>
      <c r="G33" s="22">
        <v>11.6</v>
      </c>
    </row>
    <row r="34" spans="1:7" x14ac:dyDescent="0.25">
      <c r="B34" s="24" t="s">
        <v>14</v>
      </c>
      <c r="C34" s="25">
        <f>AVERAGE(C22:C33)</f>
        <v>3.6174999999999997</v>
      </c>
      <c r="D34" s="25">
        <f t="shared" ref="D34:G34" si="4">AVERAGE(D22:D33)</f>
        <v>2.5416666666666665</v>
      </c>
      <c r="E34" s="25">
        <f t="shared" si="4"/>
        <v>79.333333333333329</v>
      </c>
      <c r="F34" s="25"/>
      <c r="G34" s="25">
        <f t="shared" si="4"/>
        <v>12.699999999999998</v>
      </c>
    </row>
    <row r="35" spans="1:7" x14ac:dyDescent="0.25">
      <c r="B35" s="20" t="s">
        <v>15</v>
      </c>
      <c r="C35" s="26">
        <f>STDEV(C22:C33)</f>
        <v>2.2043845770727861</v>
      </c>
      <c r="D35" s="26">
        <f t="shared" ref="D35:G35" si="5">STDEV(D22:D33)</f>
        <v>1.3392388159176862</v>
      </c>
      <c r="E35" s="26">
        <f t="shared" si="5"/>
        <v>15.119724223875945</v>
      </c>
      <c r="F35" s="26"/>
      <c r="G35" s="26">
        <f t="shared" si="5"/>
        <v>2.4506028942802183</v>
      </c>
    </row>
    <row r="36" spans="1:7" x14ac:dyDescent="0.25">
      <c r="B36" s="20" t="s">
        <v>16</v>
      </c>
      <c r="C36" s="26">
        <f t="shared" ref="C36:G36" si="6">C35/SQRT(C37)</f>
        <v>0.63635101448521625</v>
      </c>
      <c r="D36" s="26">
        <f t="shared" si="6"/>
        <v>0.38660494543963592</v>
      </c>
      <c r="E36" s="26">
        <f t="shared" si="6"/>
        <v>4.3646884253638412</v>
      </c>
      <c r="F36" s="26"/>
      <c r="G36" s="26">
        <f t="shared" si="6"/>
        <v>0.70742812034478009</v>
      </c>
    </row>
    <row r="37" spans="1:7" x14ac:dyDescent="0.25">
      <c r="B37" s="20" t="s">
        <v>17</v>
      </c>
      <c r="C37" s="27">
        <f>COUNT(C22:C33)</f>
        <v>12</v>
      </c>
      <c r="D37" s="27">
        <f t="shared" ref="D37:G37" si="7">COUNT(D22:D33)</f>
        <v>12</v>
      </c>
      <c r="E37" s="27">
        <f t="shared" si="7"/>
        <v>12</v>
      </c>
      <c r="F37" s="27"/>
      <c r="G37" s="27">
        <f t="shared" si="7"/>
        <v>12</v>
      </c>
    </row>
  </sheetData>
  <mergeCells count="2">
    <mergeCell ref="A5:A16"/>
    <mergeCell ref="A22:A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Echo data</vt:lpstr>
      <vt:lpstr>Autopsy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Polyák Alexandra</dc:creator>
  <cp:lastModifiedBy>User</cp:lastModifiedBy>
  <cp:lastPrinted>2021-07-29T17:29:55Z</cp:lastPrinted>
  <dcterms:created xsi:type="dcterms:W3CDTF">2021-05-19T20:50:08Z</dcterms:created>
  <dcterms:modified xsi:type="dcterms:W3CDTF">2022-12-28T11:43:39Z</dcterms:modified>
</cp:coreProperties>
</file>